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Hernando Sua EPC\INVITACION POR LISTA CORTA 003-2016 SEGUROS\"/>
    </mc:Choice>
  </mc:AlternateContent>
  <bookViews>
    <workbookView xWindow="0" yWindow="0" windowWidth="21600" windowHeight="9345" firstSheet="2"/>
  </bookViews>
  <sheets>
    <sheet name="Total" sheetId="12" r:id="rId1"/>
    <sheet name="Hoja1" sheetId="14" r:id="rId2"/>
    <sheet name="Ponderación" sheetId="11" r:id="rId3"/>
    <sheet name="Económico" sheetId="10" r:id="rId4"/>
    <sheet name="Deducibles" sheetId="9" r:id="rId5"/>
    <sheet name="TDRM" sheetId="1" r:id="rId6"/>
    <sheet name="MN" sheetId="2" r:id="rId7"/>
    <sheet name="AU" sheetId="4" r:id="rId8"/>
    <sheet name="RCE" sheetId="8" r:id="rId9"/>
    <sheet name="TREYM" sheetId="13" r:id="rId10"/>
    <sheet name="IRF" sheetId="6" r:id="rId11"/>
    <sheet name="RCSP" sheetId="7" r:id="rId12"/>
  </sheets>
  <definedNames>
    <definedName name="_xlnm.Print_Area" localSheetId="7">AU!$A$1:$D$46</definedName>
    <definedName name="_xlnm.Print_Area" localSheetId="10">IRF!$A$1:$F$13</definedName>
    <definedName name="_xlnm.Print_Area" localSheetId="6">MN!$A$1:$E$35</definedName>
    <definedName name="_xlnm.Print_Area" localSheetId="5">TDRM!$A$1:$F$54</definedName>
    <definedName name="DATA8">#REF!</definedName>
    <definedName name="_xlnm.Print_Titles" localSheetId="7">AU!$1:$5</definedName>
    <definedName name="_xlnm.Print_Titles" localSheetId="10">IRF!$4:$5</definedName>
    <definedName name="_xlnm.Print_Titles" localSheetId="6">MN!$1:$5</definedName>
    <definedName name="_xlnm.Print_Titles" localSheetId="5">TDRM!$1:$6</definedName>
  </definedNames>
  <calcPr calcId="152511"/>
</workbook>
</file>

<file path=xl/calcChain.xml><?xml version="1.0" encoding="utf-8"?>
<calcChain xmlns="http://schemas.openxmlformats.org/spreadsheetml/2006/main">
  <c r="I9" i="11" l="1"/>
  <c r="H9" i="11"/>
  <c r="G9" i="11"/>
  <c r="F9" i="11"/>
  <c r="E9" i="11"/>
  <c r="F43" i="7"/>
  <c r="E30" i="11" s="1"/>
  <c r="B30" i="11" l="1"/>
  <c r="C29" i="11" s="1"/>
  <c r="C22" i="10"/>
  <c r="I14" i="10" s="1"/>
  <c r="F22" i="10"/>
  <c r="B43" i="7"/>
  <c r="B17" i="13"/>
  <c r="B19" i="8"/>
  <c r="B46" i="4"/>
  <c r="C35" i="2"/>
  <c r="C54" i="1"/>
  <c r="D21" i="10" l="1"/>
  <c r="E21" i="11" s="1"/>
  <c r="B21" i="11" s="1"/>
  <c r="C20" i="11" s="1"/>
  <c r="G21" i="10"/>
  <c r="E28" i="11" s="1"/>
  <c r="D46" i="4"/>
  <c r="H12" i="11" s="1"/>
  <c r="B28" i="11" l="1"/>
  <c r="C27" i="11" s="1"/>
  <c r="C31" i="11" s="1"/>
  <c r="C8" i="12" s="1"/>
  <c r="E31" i="11"/>
  <c r="B9" i="11"/>
  <c r="C14" i="10" l="1"/>
  <c r="D17" i="13" l="1"/>
  <c r="I12" i="11" s="1"/>
  <c r="F224" i="9"/>
  <c r="I10" i="11" s="1"/>
  <c r="B186" i="9"/>
  <c r="H259" i="9" l="1"/>
  <c r="E46" i="11" s="1"/>
  <c r="F30" i="10"/>
  <c r="B46" i="11" l="1"/>
  <c r="I13" i="11"/>
  <c r="C30" i="10"/>
  <c r="I16" i="10" s="1"/>
  <c r="G29" i="10" l="1"/>
  <c r="E45" i="11" s="1"/>
  <c r="B45" i="11" s="1"/>
  <c r="C44" i="11" s="1"/>
  <c r="D29" i="10"/>
  <c r="E37" i="11" s="1"/>
  <c r="B37" i="11" s="1"/>
  <c r="F259" i="9" l="1"/>
  <c r="F176" i="9"/>
  <c r="G10" i="11" s="1"/>
  <c r="F136" i="9"/>
  <c r="F10" i="11" s="1"/>
  <c r="F95" i="9"/>
  <c r="E10" i="11" s="1"/>
  <c r="D43" i="7"/>
  <c r="E23" i="11" s="1"/>
  <c r="F13" i="6"/>
  <c r="E48" i="11" s="1"/>
  <c r="D13" i="6"/>
  <c r="E40" i="11" s="1"/>
  <c r="G19" i="8"/>
  <c r="G12" i="11" s="1"/>
  <c r="E35" i="2"/>
  <c r="B235" i="9"/>
  <c r="B144" i="9"/>
  <c r="C13" i="9"/>
  <c r="F54" i="1"/>
  <c r="E12" i="11" s="1"/>
  <c r="B23" i="11" l="1"/>
  <c r="C22" i="11" s="1"/>
  <c r="C24" i="11" s="1"/>
  <c r="B8" i="12" s="1"/>
  <c r="E24" i="11"/>
  <c r="B38" i="11"/>
  <c r="C36" i="11" s="1"/>
  <c r="E38" i="11"/>
  <c r="F13" i="11"/>
  <c r="F12" i="11"/>
  <c r="G13" i="11"/>
  <c r="B10" i="11"/>
  <c r="C8" i="11" s="1"/>
  <c r="E13" i="11"/>
  <c r="B40" i="11"/>
  <c r="C39" i="11" s="1"/>
  <c r="C41" i="11" s="1"/>
  <c r="B9" i="12" s="1"/>
  <c r="E41" i="11"/>
  <c r="E49" i="11"/>
  <c r="B48" i="11"/>
  <c r="C47" i="11" s="1"/>
  <c r="C49" i="11" s="1"/>
  <c r="C9" i="12" s="1"/>
  <c r="B12" i="11"/>
  <c r="C11" i="11" s="1"/>
  <c r="H13" i="11"/>
  <c r="C13" i="11" l="1"/>
  <c r="B7" i="12" s="1"/>
  <c r="B13" i="6"/>
</calcChain>
</file>

<file path=xl/sharedStrings.xml><?xml version="1.0" encoding="utf-8"?>
<sst xmlns="http://schemas.openxmlformats.org/spreadsheetml/2006/main" count="842" uniqueCount="383">
  <si>
    <t>ANEXO No. 2</t>
  </si>
  <si>
    <t>CONDICIONES TÉCNICAS COMPLEMENTARIAS</t>
  </si>
  <si>
    <t>PÓLIZA DE SEGURO DE TODO RIESGO DAÑOS MATERIALES</t>
  </si>
  <si>
    <t>Condición</t>
  </si>
  <si>
    <t>Puntaje máximo otorgable por cada condición</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</si>
  <si>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</si>
  <si>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</si>
  <si>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</si>
  <si>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</si>
  <si>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t>Se califica con el máximo puntaje el mayor porcentaje establecido en exceso del básico obligatorio para la aplicación de infraseguro, los demás en forma proporcional utilizando una regla de tres.</t>
  </si>
  <si>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</si>
  <si>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</si>
  <si>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</si>
  <si>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</si>
  <si>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</si>
  <si>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</si>
  <si>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</si>
  <si>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</si>
  <si>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</si>
  <si>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</si>
  <si>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</si>
  <si>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</si>
  <si>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</si>
  <si>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</si>
  <si>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</si>
  <si>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</si>
  <si>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</si>
  <si>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</si>
  <si>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</si>
  <si>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</si>
  <si>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</si>
  <si>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</si>
  <si>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</si>
  <si>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</si>
  <si>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</si>
  <si>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</si>
  <si>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</si>
  <si>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</si>
  <si>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</si>
  <si>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</si>
  <si>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</si>
  <si>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</si>
  <si>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</si>
  <si>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</si>
  <si>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</si>
  <si>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</si>
  <si>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</si>
  <si>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</si>
  <si>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</si>
  <si>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</si>
  <si>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</si>
  <si>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</si>
  <si>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</si>
  <si>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</si>
  <si>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</si>
  <si>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</si>
  <si>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</si>
  <si>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</si>
  <si>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</si>
  <si>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</si>
  <si>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</si>
  <si>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</si>
  <si>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</si>
  <si>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</si>
  <si>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</si>
  <si>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</si>
  <si>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</si>
  <si>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</si>
  <si>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</si>
  <si>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</si>
  <si>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</si>
  <si>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</si>
  <si>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</si>
  <si>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</si>
  <si>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</si>
  <si>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</si>
  <si>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</si>
  <si>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</si>
  <si>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</si>
  <si>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</si>
  <si>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</si>
  <si>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</si>
  <si>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</si>
  <si>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</si>
  <si>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</si>
  <si>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</si>
  <si>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</si>
  <si>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</si>
  <si>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</si>
  <si>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</si>
  <si>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</si>
  <si>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</si>
  <si>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</si>
  <si>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</si>
  <si>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</si>
  <si>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</si>
  <si>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</si>
  <si>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</si>
  <si>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</si>
  <si>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</si>
  <si>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</si>
  <si>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</si>
  <si>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</si>
  <si>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</si>
  <si>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</si>
  <si>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</si>
  <si>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</si>
  <si>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</si>
  <si>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</si>
  <si>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</si>
  <si>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</si>
  <si>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</si>
  <si>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</si>
  <si>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</si>
  <si>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</si>
  <si>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</si>
  <si>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</si>
  <si>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</si>
  <si>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</si>
  <si>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t>a) INFIDELIDAD</t>
  </si>
  <si>
    <t>b) DEMÁS EVENTOS</t>
  </si>
  <si>
    <t>C) COSTO NETO FINANCIERO</t>
  </si>
  <si>
    <t>Superior a 0 y hasta $25.000.000</t>
  </si>
  <si>
    <t>Superior a $25.000.000 y hasta  $30.000.000</t>
  </si>
  <si>
    <t>Superior a $30.000.000  y hasta $40.000.000</t>
  </si>
  <si>
    <t>Superior a $40.000.000  y hasta $50.000.000</t>
  </si>
  <si>
    <t>Superior a $50.000.000</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</si>
  <si>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</si>
  <si>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</si>
  <si>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</si>
  <si>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</si>
  <si>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</si>
  <si>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</si>
  <si>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</si>
  <si>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</si>
  <si>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</si>
  <si>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t>EVALUACIÓN DE DEDUCIBLES</t>
  </si>
  <si>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</si>
  <si>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</si>
  <si>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</si>
  <si>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</si>
  <si>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</si>
  <si>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</si>
  <si>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</si>
  <si>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</si>
  <si>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</si>
  <si>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</si>
  <si>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</si>
  <si>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</si>
  <si>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</si>
  <si>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</si>
  <si>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</si>
  <si>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</si>
  <si>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</si>
  <si>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</si>
  <si>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</si>
  <si>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</si>
  <si>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</si>
  <si>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</si>
  <si>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</si>
  <si>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</si>
  <si>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</si>
  <si>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</si>
  <si>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</si>
  <si>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</si>
  <si>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</si>
  <si>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</si>
  <si>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</si>
  <si>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</si>
  <si>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</si>
  <si>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</si>
  <si>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</si>
  <si>
    <t>3. DEDUCIBLES</t>
  </si>
  <si>
    <t>A continuación se indica la manera de calificarlos; el proponente deberá indicar en su oferta cuáles aplicará en cada uno de los siguientes literales (desde a hasta b)</t>
  </si>
  <si>
    <t>a) Parqueaderos</t>
  </si>
  <si>
    <t>b) Demás Eventos</t>
  </si>
  <si>
    <t>Total</t>
  </si>
  <si>
    <t>Las propuestas que contemplen deducible para Gastos Médicos, serán objeto de rechazo en esta póliza.</t>
  </si>
  <si>
    <t>Se tendá en cuenta lo establecido en el factor de deducibles indicado en el pliego de condiciones</t>
  </si>
  <si>
    <t>Superior a 0  y hasta 1 SMMLV</t>
  </si>
  <si>
    <t>Evaluación de Porcentaje sobre el valor de la pérdida indemnizable:………………………..……... ( 150 Puntos)</t>
  </si>
  <si>
    <t xml:space="preserve">PÓLIZA DE SEGURO DE RESPONSABILIDAD CIVIL EXTRACONTRACTUAL </t>
  </si>
  <si>
    <r>
      <t>Limite asegurado adicional al básico sin cobro de prima adicional.</t>
    </r>
    <r>
      <rPr>
        <sz val="11"/>
        <rFont val="Arial Narrow"/>
        <family val="2"/>
      </rPr>
      <t xml:space="preserve"> 
Para la calificación de esta condición se asignará el mayor puntaje al proponente que ofrezca el mayor límite asegurado (no inferior a $50.000.000) adicional al básico, los demás obtendrán un puntaje proporcional, utilizado una regla de tres.</t>
    </r>
  </si>
  <si>
    <r>
      <t xml:space="preserve">Restablecimiento automático del límite asegurado por pago de siniestro por más de una vez. 
</t>
    </r>
    <r>
      <rPr>
        <sz val="11"/>
        <rFont val="Arial Narrow"/>
        <family val="2"/>
      </rPr>
      <t>Se otorgará el mayor puntaje al proponente que ofrezca el mayor numero de veces de restablecimiento, los demás ontendrá el puntaje de manera proporcional, utilizando una regla de tres.</t>
    </r>
  </si>
  <si>
    <r>
      <t xml:space="preserve">Responsabilidad civil derivada de montajes, construcciones y obras civiles para el mantenimiento o ampliación de predios. </t>
    </r>
    <r>
      <rPr>
        <sz val="11"/>
        <rFont val="Arial Narrow"/>
        <family val="2"/>
      </rPr>
      <t>Se otorgará el mayor puntaje al proponente que ofrezca el mayor límite de cobertura en este amparo en adición al básico. Los demás límites puntuarán de manera proporcional, utilizando una regla de tres.</t>
    </r>
  </si>
  <si>
    <r>
      <t xml:space="preserve">Sublímite de Responsabilidad civil cruzada entre 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</si>
  <si>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Contratistas y Sucontratistas.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</si>
  <si>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Parqueaderos y predios del asegurado. </t>
    </r>
    <r>
      <rPr>
        <sz val="11"/>
        <rFont val="Arial Narrow"/>
        <family val="2"/>
      </rPr>
      <t>incluyendo Daños, Hurto y Hurto Calificado de vehículos y de Accesorios,</t>
    </r>
    <r>
      <rPr>
        <b/>
        <sz val="11"/>
        <rFont val="Arial Narrow"/>
        <family val="2"/>
      </rPr>
      <t xml:space="preserve"> </t>
    </r>
    <r>
      <rPr>
        <sz val="11"/>
        <rFont val="Arial Narrow"/>
        <family val="2"/>
      </rPr>
      <t>Se califica con el máximo puntaje el mayor límite adicional al básico obligatorio, los demás en forma proporcional, utilizando una regla de tres.</t>
    </r>
  </si>
  <si>
    <r>
      <t>Sublímite Gastos Médicos en adición al básico obligatorio.</t>
    </r>
    <r>
      <rPr>
        <sz val="11"/>
        <rFont val="Arial Narrow"/>
        <family val="2"/>
      </rPr>
      <t xml:space="preserve"> Se califica con el máximo puntaje el mayor límite adicional al básico obligatorio, los demás en forma proporcional, utilizando una regla de tres.</t>
    </r>
  </si>
  <si>
    <r>
      <t xml:space="preserve">Sublímite Responsabilidad civil derivada del uso de vehículos propios y no propios. </t>
    </r>
    <r>
      <rPr>
        <sz val="11"/>
        <rFont val="Arial Narrow"/>
        <family val="2"/>
      </rPr>
      <t>Se califica con el máximo puntaje el mayor límite adicional al básico obligatorio, los demás en forma proporcional, utilizando una regla de tres.</t>
    </r>
  </si>
  <si>
    <r>
      <t xml:space="preserve">Sublímite de Responsabilidad civil Patronal. </t>
    </r>
    <r>
      <rPr>
        <sz val="11"/>
        <rFont val="Arial Narrow"/>
        <family val="2"/>
      </rPr>
      <t>Se califica con el máximo puntaje el mayor límite adicional al básico obligatorio, los demás en forma proporcional, utilizando una regla de tres.</t>
    </r>
  </si>
  <si>
    <r>
      <t xml:space="preserve">Amparo de Culpa grave __% del límite asegurado. </t>
    </r>
    <r>
      <rPr>
        <sz val="11"/>
        <rFont val="Arial Narrow"/>
        <family val="2"/>
      </rPr>
      <t>Se califica con el máximo puntaje el mayor límite ofrecido, en adición al básico, los demás en forma proporcional, utilizando una regla de tres.</t>
    </r>
  </si>
  <si>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</si>
  <si>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Ampliación del plazo para aviso de no renovación o prórroga de la póliza. </t>
    </r>
    <r>
      <rPr>
        <sz val="11"/>
        <rFont val="Arial Narrow"/>
        <family val="2"/>
      </rPr>
      <t>En el caso de que la aseguradora decida no otorgar renovación o prórroga del contrato de seguro, queda entendido, convenido y aceptado que la Aseguradora deberá dar aviso de ello al asegurado con no menos de ______ días (adicionales a los 45 días de la condición báscia)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 Para la calificación de esta condición, se asignará el mayor puntaje al proponente que ofrezca el mayor lnúmero de días, los demás en forma proporcional</t>
    </r>
  </si>
  <si>
    <r>
      <t xml:space="preserve">Cláusula de Infidelidad o deshonestidad de empleados bajo la forma DHP73 o similares. </t>
    </r>
    <r>
      <rPr>
        <sz val="12"/>
        <rFont val="Arial Narrow"/>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</si>
  <si>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Narrow"/>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</si>
  <si>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Narrow"/>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</si>
  <si>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Narrow"/>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</si>
  <si>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Narrow"/>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</si>
  <si>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Narrow"/>
        <family val="2"/>
      </rPr>
      <t xml:space="preserve">
Distribución de puntajes:
Realización 1 Survey a costo del oferente: 50% de los puntos
Realización 1 Ethical Hacking a costo del oferente: 50% de los puntos</t>
    </r>
  </si>
  <si>
    <t>Daños causados al vehículo cuando tenga permanencia en patios ó parqueaderos incluyendo su traslado en grúa</t>
  </si>
  <si>
    <t>Daños causados al vehículo cuando el mismo sea transportado</t>
  </si>
  <si>
    <t>Cobertura para proveer vehículo sustituto (no opera para vehículos pesados):</t>
  </si>
  <si>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</si>
  <si>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</si>
  <si>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</si>
  <si>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OFERENTES</t>
  </si>
  <si>
    <t>PUNTAJE</t>
  </si>
  <si>
    <r>
      <rPr>
        <b/>
        <sz val="16"/>
        <color rgb="FFFF0000"/>
        <rFont val="Arial Narrow"/>
        <family val="2"/>
      </rPr>
      <t>SEGURO DE INFIDELIDAD Y RIESGOS FINANCIEROS</t>
    </r>
    <r>
      <rPr>
        <b/>
        <sz val="16"/>
        <rFont val="Arial Narrow"/>
        <family val="2"/>
      </rPr>
      <t xml:space="preserve">
CONDICIONES TÉCNICAS COMPLEMENTARIAS</t>
    </r>
  </si>
  <si>
    <t>Evaluación de Porcentaje sobre el valor de la pérdida indemnizable:…………………...…... ( 70 Puntos)</t>
  </si>
  <si>
    <t>a) Parqueaderos……….………………………………………………………………………………..…( 100 puntos)</t>
  </si>
  <si>
    <t>Evaluación de Mínimo: En SMMLV ……………………………………………………………….…. (30 Puntos)</t>
  </si>
  <si>
    <t>b) Demás Eventos…………………………………………………….……………………………………( 200 puntos)</t>
  </si>
  <si>
    <t>Evaluación de Mínimo: En SMMLV ………………………………………………………….…... (50 Puntos)</t>
  </si>
  <si>
    <t>a) INFIDELIDAD…………………………………………………………………………………………….…(150 puntos)</t>
  </si>
  <si>
    <t>b) DEMAS EVENTOS……………………………………………………………………………...….……(100 puntos)</t>
  </si>
  <si>
    <t>TOTAL PUNTAJE TRDM</t>
  </si>
  <si>
    <t>TOTAL PUNTAJE RCE</t>
  </si>
  <si>
    <t>EVALUACIÓN DEDUCIBLES - 200 PUNTOS
SEGURO DE MANEJO GLOBAL ENTIDADES ESTATALES - EMPRESAS PÚBLICAS DE CUNDINAMARCA</t>
  </si>
  <si>
    <t>EVALUACIÓN DEDUCIBLES - 200 PUNTOS
SEGURO DE RESPONSABILIDAD CIVIL EXTRACONTRACTUAL - EMPRESAS PÚBLICAS DE CUNDINAMARCA</t>
  </si>
  <si>
    <t>EVALUACIÓN DEDUCIBLES - 200 PUNTOS
SEGURO DE INFIDELIDAD Y RIESGOS FINANCIEROS - EMPRESAS PÚBLICAS DE CUNDINAMARCA</t>
  </si>
  <si>
    <t>TOTAL PUNTAJE IRF</t>
  </si>
  <si>
    <t>EVALUACIÓN DEDUCIBLES - 200 PUNTOS
SEGURO DE AUTOMÓVILES - EMPRESAS PÚBLICAS DE CUNDINAMARCA</t>
  </si>
  <si>
    <t>EVALUACIÓN DEDUCIBLES - 200 PUNTOS
SEGURO DE RESPÓNSABILIDAD CIVIL SERVIDORES PÚBLICOS - EMPRESAS PÚBLICAS DE CUNDINAMARCA</t>
  </si>
  <si>
    <t>GRUPO 1</t>
  </si>
  <si>
    <t>RAMO</t>
  </si>
  <si>
    <t>GRUPO DE PÓLIZAS</t>
  </si>
  <si>
    <t>Tasa</t>
  </si>
  <si>
    <t xml:space="preserve">Prima Total ( incluye IVA ) </t>
  </si>
  <si>
    <t>Puntos</t>
  </si>
  <si>
    <t>Todo Riesgo Daño Material</t>
  </si>
  <si>
    <t>Responsabilidad Civil Extracontractual</t>
  </si>
  <si>
    <t>Manejo Global Entidades Estatales</t>
  </si>
  <si>
    <t>Automóviles</t>
  </si>
  <si>
    <t>TOTAL</t>
  </si>
  <si>
    <t>GRUPO 2</t>
  </si>
  <si>
    <t>Infidelidad y Riesgos Financieros</t>
  </si>
  <si>
    <t>GRUPO 3</t>
  </si>
  <si>
    <t>Responsabilidad Civil Servidores Públicos</t>
  </si>
  <si>
    <t>EMPRESAS PÚBLICAS DE CUNDINAMARCA</t>
  </si>
  <si>
    <t>Consolidado Programa</t>
  </si>
  <si>
    <t>CONSOLIDADO GRUPO 1</t>
  </si>
  <si>
    <t>FACTORES</t>
  </si>
  <si>
    <t>PUNTAJE                PARCIAL</t>
  </si>
  <si>
    <t xml:space="preserve">PUNTAJE    TOTAL </t>
  </si>
  <si>
    <t>FACTOR ECONOMICO</t>
  </si>
  <si>
    <t>Menores Deducibles</t>
  </si>
  <si>
    <t>FACTOR DE CALIDAD</t>
  </si>
  <si>
    <t>Cláusula y/o Condiciones Complementarias Calificables</t>
  </si>
  <si>
    <t>CONSOLIDADO GRUPO 2</t>
  </si>
  <si>
    <t>Infidelidad y Riesgos Financieros                       participación al 100%</t>
  </si>
  <si>
    <t>CONSOLIDADO GRUPO 3</t>
  </si>
  <si>
    <t>Responsabilidad Civil Servidores Públicos                     participación al 100%</t>
  </si>
  <si>
    <t>Menor Prima</t>
  </si>
  <si>
    <t>Manejo Global Entidades Públicas participación al 30%</t>
  </si>
  <si>
    <t>Automóviles                                participación al 20%</t>
  </si>
  <si>
    <t>Responsabilidad Civil Extracontractual   participación al 10%</t>
  </si>
  <si>
    <t>PUNTAJE TOTAL</t>
  </si>
  <si>
    <t>INFORME DE EVALUACIÓN ELABORADO POR:</t>
  </si>
  <si>
    <t>NESTOR HERNANDO GUERRA RIVERA</t>
  </si>
  <si>
    <t>AON RISK SERVICES COLOMBIA S.A.</t>
  </si>
  <si>
    <t>GRUPO 1 (Todo riesgo daño material, Manejo global, Responsabilidad civil extracontractual  y Automóviles)</t>
  </si>
  <si>
    <t>GRUPO 2 (Responsabilidad civil servidores públicos)</t>
  </si>
  <si>
    <t>GRUPO 3 (Infidelidad y riesgos financieros)</t>
  </si>
  <si>
    <t>Todo Riesgo Daño Material                                  participacion al 30%</t>
  </si>
  <si>
    <t>Todo riesgo Equipo y Maquinaria                               participación al 10%</t>
  </si>
  <si>
    <t>EVALUACIÓN DEDUCIBLES - 200 PUNTOS
SEGURO DE TODO RIESGO EQUIPO Y MAQUINARIA - EMPRESAS PÚBLICAS DE CUNDINAMARCA</t>
  </si>
  <si>
    <t>LAS EMPRESAS PÚBLICAS DE CUNDINAMARCA, esta interesada en recibir propuestas de deducibles que le permitan obtener la mayor indemnización posible.</t>
  </si>
  <si>
    <t>a)TERREMOTO, TEMBLOR y/o ERUPCION VOLCÁNICA, MAREMOTO, TSUNAMI Y DEMÁS EVENTOS DE LA NATURALEZA</t>
  </si>
  <si>
    <t>b) HMACCoP, AMIT, SABOTAJE Y TERRORISMO</t>
  </si>
  <si>
    <t>c) DEMAS EVENTOS</t>
  </si>
  <si>
    <t>a) TERREMOTO, TEMBLOR y/o ERUPCION VOLCÁNICA, MAREMOTO, TSUNAMI Y DEMÁS EVENTOS DE LA NATURALEZA (sin mínimo)          75 puntos</t>
  </si>
  <si>
    <t>Evaluación de Porcentaje: …………………………………………………...…………………………………(75 Puntos)</t>
  </si>
  <si>
    <t>b) HUELGA, ASONADA, MOTIN, CONMOCION CIVIL O POPULAR, ACTOS MAL INTENCIONADOS DE TERCEROS (INCLUYENDO SABOTAJE Y TERRORISMO  (sin mínimo)……………………………….( 75 puntos)</t>
  </si>
  <si>
    <t>Evaluación de Porcentaje sobre el valor de la pérdida indemnizable……………...…………………... 75 Puntos)</t>
  </si>
  <si>
    <t>Superior a 0% y hasta 2%</t>
  </si>
  <si>
    <t xml:space="preserve">Superior a 2% y hasta  4% </t>
  </si>
  <si>
    <t>Superior a 4%  y hasta 6%</t>
  </si>
  <si>
    <t xml:space="preserve">Superior a 6% </t>
  </si>
  <si>
    <t>c) DEMÁS EVENTOS (sin mínimo)………………………………..…………………………………………..…... (50 Puntos)</t>
  </si>
  <si>
    <t>Evaluación de Porcentaje sobre el valor de la pérdida indemnizable……………...…………………...  35 Puntos)</t>
  </si>
  <si>
    <t>Evaluación de Mínimo: En salarios mínimos mensuales legales vigentes ……………………….…...... ( 15 Puntos)</t>
  </si>
  <si>
    <t>Se tendá en cuenta lo establecido en el factor de deducibles indicado enel pliego de condiciones</t>
  </si>
  <si>
    <t>TOTAL PUNTAJE MANEJO</t>
  </si>
  <si>
    <t>TOTAL TREYM</t>
  </si>
  <si>
    <t>1. Puntajes Condiciones Complementarias</t>
  </si>
  <si>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adicional al básico obligatorio (No se califican francciones):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</si>
  <si>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Cobertura automática para Maquinaria y Equipo. </t>
    </r>
    <r>
      <rPr>
        <sz val="11"/>
        <rFont val="Arial Narrow"/>
        <family val="2"/>
      </rPr>
      <t>Se califica con el máximo puntaje el mayor límite adicional al básico obligatorio, los demás en forma proporcional.</t>
    </r>
  </si>
  <si>
    <r>
      <t xml:space="preserve">Amparo automático para maquinaria que por error involuntario no se haya incluido en la relación inicial, con aviso de 90 días. </t>
    </r>
    <r>
      <rPr>
        <sz val="11"/>
        <rFont val="Arial Narrow"/>
        <family val="2"/>
      </rPr>
      <t>La aceptación de esta condición otorgará el puntaje ofrecido, la negación para aceptar esta condición no concederá puntaje.</t>
    </r>
  </si>
  <si>
    <r>
      <t>Restablecimiento de la suma asegurada para AMIT Y AMCCOPH, Sabotaje y Terrorismo</t>
    </r>
    <r>
      <rPr>
        <sz val="11"/>
        <rFont val="Arial Narrow"/>
        <family val="2"/>
      </rPr>
      <t xml:space="preserve"> Se califica con el máximo puntaje el mayor límite ofrecido, los demás en forma proporcional.</t>
    </r>
  </si>
  <si>
    <r>
      <t xml:space="preserve">Sublimite Responsabilidad Civil Extracontractual. </t>
    </r>
    <r>
      <rPr>
        <sz val="11"/>
        <rFont val="Arial Narrow"/>
        <family val="2"/>
      </rPr>
      <t>Se califica con el máximo puntaje el mayor límite adicional al básico obligatorio, los demás en forma proporcional.</t>
    </r>
  </si>
  <si>
    <r>
      <t xml:space="preserve">Término en días adicional al plazo básico mínimo de 10 días para el aviso de cancelación o revocación de la cobertura de AMIT Y AMCCOPH. </t>
    </r>
    <r>
      <rPr>
        <sz val="11"/>
        <rFont val="Arial Narrow"/>
        <family val="2"/>
      </rPr>
      <t>Se califica con el máximo puntaje el mayor número de días calendario adicionales al mínimo exigido de diez (10) días, los demás en forma proporcional.</t>
    </r>
  </si>
  <si>
    <r>
      <t xml:space="preserve">Autorización de reparaciones por parte del locatario, sin autorización por parte de la Aseguradora hasta $10.000.000. </t>
    </r>
    <r>
      <rPr>
        <sz val="11"/>
        <rFont val="Arial Narrow"/>
        <family val="2"/>
      </rPr>
      <t>La aceptación de esta condición otorgará el puntaje ofrecido, la negación para aceptar esta condición no concederá puntaje.</t>
    </r>
  </si>
  <si>
    <r>
      <t xml:space="preserve">Límite adicional para Traslado temporal de bienes y/o equipos. </t>
    </r>
    <r>
      <rPr>
        <sz val="11"/>
        <rFont val="Arial Narrow"/>
        <family val="2"/>
      </rPr>
      <t>Se califica con el máximo puntaje el mayor límite adicional al básico obligatorio, los demás en forma proporcional.</t>
    </r>
  </si>
  <si>
    <t>PÓLIZA DE SEGURO DE TODO RIESGO EQUIPO Y MAQUINARIA</t>
  </si>
  <si>
    <t>Todo Riesgo Equipo y Maquinaria</t>
  </si>
  <si>
    <r>
      <t xml:space="preserve">Extensión de cobertura para vehículos que remolquen, aunque no sean grúas o tractomulas. </t>
    </r>
    <r>
      <rPr>
        <sz val="11"/>
        <color theme="1"/>
        <rFont val="Arial Narrow"/>
        <family val="2"/>
      </rPr>
      <t>La aceptación de esta condición otorgará el puntaje ofrecido, la negación para aceptar esta condición no concederá puntaje.</t>
    </r>
  </si>
  <si>
    <r>
      <t xml:space="preserve">Cobertura para Equipos bajo tierra sublimite $500.000.000. </t>
    </r>
    <r>
      <rPr>
        <sz val="11"/>
        <rFont val="Arial Narrow"/>
        <family val="2"/>
      </rPr>
      <t>La compañía de seguros indemnizará al asegurado toda perdida o daño que sufran los bienes asegurados a consecuencia de avería, inundación, corrimiento de tierra, caída de rocas, hundimiento o asentamiento; cuando estos se encuentren trabajando en túneles o minas subterráneas. La aceptación de esta condición otorgará el puntaje ofrecido, la negación para aceptar esta condición no concederá puntaje.</t>
    </r>
  </si>
  <si>
    <r>
      <t>Gastos de horas extras, trabajo nocturno o en días festivo, flete expreso y flete .</t>
    </r>
    <r>
      <rPr>
        <sz val="12"/>
        <rFont val="Arial Narrow"/>
        <family val="2"/>
      </rPr>
      <t xml:space="preserve"> Bajo esta cobertura se amparan los gastos adicionales y extraordinarios por concepto de horas extras, trabajo nocturno o en días festivos, flete expreso y flete aéreo, que se incurra con motivo de una pérdida o daño amparado.La aceptación de esta condición otorgará el puntaje ofrecido, la negación para aceptar esta condición no concederá puntaje.</t>
    </r>
  </si>
  <si>
    <r>
      <t xml:space="preserve">Retorno por buena experiencia </t>
    </r>
    <r>
      <rPr>
        <sz val="11"/>
        <color theme="1"/>
        <rFont val="Arial Narrow"/>
        <family val="2"/>
      </rPr>
      <t>del 10% sobre el 70% de las primas menos el 100% de los siniestros, cálculo que se efectuará al finalizar la vigencia, independiente de que se presenten siniestros posteriores que afecten el período de retroactividad, sin ajuste de prima.</t>
    </r>
  </si>
  <si>
    <r>
      <t xml:space="preserve">Gastos de defensa originados en acción de repetición o llamamiento en garantía con fines de repetición iniciados por del asegurado, contra los servidores públicos amparados. </t>
    </r>
    <r>
      <rPr>
        <sz val="11"/>
        <color theme="1"/>
        <rFont val="Arial Narrow"/>
        <family val="2"/>
      </rPr>
      <t>La aceptación de esta condición otorgará el puntaje ofrecido, la negación para aceptar esta condición no concederá puntaje.</t>
    </r>
  </si>
  <si>
    <r>
      <t xml:space="preserve">Gastos de defensa para investigaciones por multas y sanciones y silencios administrativos positivos. </t>
    </r>
    <r>
      <rPr>
        <sz val="11"/>
        <color theme="1"/>
        <rFont val="Arial Narrow"/>
        <family val="2"/>
      </rPr>
      <t>La aceptación de esta condición otorgará el puntaje ofrecido, la negación para aceptar esta condición no concederá puntaje.</t>
    </r>
  </si>
  <si>
    <r>
      <t xml:space="preserve">Responsabilidad civil profesional, siempre y cuando la responsabilidad civil profesional se derive de las funciones del cargo asegurado. </t>
    </r>
    <r>
      <rPr>
        <sz val="11"/>
        <color theme="1"/>
        <rFont val="Arial Narrow"/>
        <family val="2"/>
      </rPr>
      <t>La aceptación de esta condición otorgará el puntaje ofrecido, la negación para aceptar esta condición no concederá puntaje.</t>
    </r>
  </si>
  <si>
    <r>
      <t xml:space="preserve">Cobertura para reclamaciones resultantes en la falla en el mantenimiento o la contratación de seguros. </t>
    </r>
    <r>
      <rPr>
        <sz val="11"/>
        <color theme="1"/>
        <rFont val="Arial Narrow"/>
        <family val="2"/>
      </rPr>
      <t>Esta cobertura no se extiende a cubrir los errores en la estimación de los riesgos. La aceptación de esta condición otorgará el puntaje ofrecido, la negación para aceptar esta condición no concederá puntaje.</t>
    </r>
  </si>
  <si>
    <t>EVALUACIÓN DEDUCIBLES - 300 Y 200 PUNTOS
SEGURO DE TODO RIESGO DAÑOS MATERIALES - EMPRESAS PÚBLICAS DE CUNDINAMARCA</t>
  </si>
  <si>
    <t>MEDIA TRDM</t>
  </si>
  <si>
    <t>MEDIA MANEJO</t>
  </si>
  <si>
    <t>MEDIA RCE</t>
  </si>
  <si>
    <t>MEDIA AU</t>
  </si>
  <si>
    <t>MEDIA TREYM</t>
  </si>
  <si>
    <t>MEDIA ARÍTMETICA POR RAMOS OFERTAS GRUPO 1</t>
  </si>
  <si>
    <t>MEDIA RC SERVIDORES PÚBLICOS</t>
  </si>
  <si>
    <t>MEDIA IRF</t>
  </si>
  <si>
    <t>EMPRESAS PÚBLICAS DE CUNDINAMARCA                                                                                                                                                                                                                                      INVITACION POR LISTA CORTA No. 03-2016</t>
  </si>
  <si>
    <t>LA PREVISORA S.A. COMPAÑÍA DE SEGUROS</t>
  </si>
  <si>
    <t>Se otorga el 75%</t>
  </si>
  <si>
    <t>Se otorga 100% del valor asegurado</t>
  </si>
  <si>
    <t>Se otorga el 15% del valor asegurado total</t>
  </si>
  <si>
    <t>Se otorga un límite individual de $20.000.000 y acumulado en total $50.000.000</t>
  </si>
  <si>
    <t>Se otorga sublimite de $50.000.000</t>
  </si>
  <si>
    <t>Se otorga sublimite de $15.000.000</t>
  </si>
  <si>
    <t>No tasación o inventarios cuando la pérdida sea inferior a $30.000.000</t>
  </si>
  <si>
    <t>Se otorgan tres (3) años</t>
  </si>
  <si>
    <t>Se otorga en total $500.000.000</t>
  </si>
  <si>
    <t>Se otorga en total $500.000.000 evento $1.200.000.000 vigencia</t>
  </si>
  <si>
    <t>Se otorga un factor total de 0.1 B= (0.80 P-S) X=0.1</t>
  </si>
  <si>
    <t>Se otorga</t>
  </si>
  <si>
    <t>1% sobre el valor de la pérdida, sin mínimo</t>
  </si>
  <si>
    <t>2.40%o</t>
  </si>
  <si>
    <t>6.00%o</t>
  </si>
  <si>
    <t>Se otorga un sublimite total de $450.000.000</t>
  </si>
  <si>
    <t>Se otorga un sublimite total de $200.000.000</t>
  </si>
  <si>
    <t>Se otorga un factor total de 0.1 B=X(0.8P-S) X=0.1</t>
  </si>
  <si>
    <t>Se otorga un sublimite de $10.000.000 evento/vigencia</t>
  </si>
  <si>
    <t xml:space="preserve">Se otorga un (1) restablecimiento </t>
  </si>
  <si>
    <t>Se otorga el 80% del valor asegurado</t>
  </si>
  <si>
    <t>Se otorga el 60% del valor asegurado</t>
  </si>
  <si>
    <t>1% sobre el valor de la pérdida</t>
  </si>
  <si>
    <t>Sin mínimo</t>
  </si>
  <si>
    <t>SE otorga un límite total de $700.000.000/$700.000.000/1.400.000.000</t>
  </si>
  <si>
    <t>No se otorga</t>
  </si>
  <si>
    <t xml:space="preserve">Se otorga  </t>
  </si>
  <si>
    <t>Se otorga un límite total de $40.000.000</t>
  </si>
  <si>
    <t>Se otorga un límite de 65 SDMLV</t>
  </si>
  <si>
    <t>Se otorga un límite total de 60 días</t>
  </si>
  <si>
    <t>Se otorga un límite total de $32.000 diarios</t>
  </si>
  <si>
    <t>Se otorga previa demostración de inactividad</t>
  </si>
  <si>
    <t>Se otorga $50.000.000 adicionales</t>
  </si>
  <si>
    <t>Se otorga un límite total de $400.000.000 evento/$800.000.000 vigencia</t>
  </si>
  <si>
    <t>Se otorga 30% por vehículo, 60% por vigencia</t>
  </si>
  <si>
    <t>Se otorga un límite total de $300.000.000 evento/$600.000.000 vigencia</t>
  </si>
  <si>
    <t>Se otorga hasta el 100% del valor asegurado</t>
  </si>
  <si>
    <t>Se otorga 90 días</t>
  </si>
  <si>
    <t xml:space="preserve">1% sobre el valor de la pérdida </t>
  </si>
  <si>
    <t>Se otorga un factor de 0.01 B=X(0.8P-S) X=0.01</t>
  </si>
  <si>
    <t>Se otorga un límite total de $1.500.000.000</t>
  </si>
  <si>
    <t>Se otorga hasta $15.000.000</t>
  </si>
  <si>
    <t>Tota y cada pérdida $30.000.000</t>
  </si>
  <si>
    <t>10 días</t>
  </si>
  <si>
    <t>NO PRESENTÓ OFERTA</t>
  </si>
  <si>
    <t>UNIÓN TEMPORAL CHUBB DE COLOMBIA COMPAÑÍA DE SEGUROS S.A. Y ACE SEGUROS S.A.</t>
  </si>
  <si>
    <t>Se otorgan $500.000.000 adicionales al básico obligatorio para un total de $2.500.000.000 evento/agregado vigencia combinado con gastos de defensa</t>
  </si>
  <si>
    <t>Se otorgan $200.000.000 adicionales al básico obligatorio para un total de $600.000.000 evento/agregado vigencia combinado con perjuicios patrimoniales</t>
  </si>
  <si>
    <t>Se otorgan $10.000.000 adicionales al básico obligatorio, para un total de $40.000.000 por funcionario sin limitarse la cobertura por etapas del proceso</t>
  </si>
  <si>
    <t>SE otorga bono retorno del 8% con la fórmula descrita por la Entidad</t>
  </si>
  <si>
    <t>Se otorga con un sublimite individual de $5.000.000 por persona / Proceso, con un sublimite de $40.000.000 en el agregado vigencia</t>
  </si>
  <si>
    <t>Se otorga bono retorno del 8% con la fórmula descrita por la Entidad</t>
  </si>
  <si>
    <t xml:space="preserve">Se otorga </t>
  </si>
  <si>
    <t>Se otorga con sublimite de $1.200.000 en el agregado vigencia</t>
  </si>
  <si>
    <t xml:space="preserve">Evaluación prima 500 y 700 puntos </t>
  </si>
  <si>
    <t>MEDIA ARÍTMETICA OFERTA GRUPO 2</t>
  </si>
  <si>
    <t>MEDIA ARÍTMETICA OFERTA GRUPO 3</t>
  </si>
  <si>
    <t>Se otorga deducible de $50.000.000 toda y cada pérdida</t>
  </si>
  <si>
    <t>Se otorga deducible de $30.000.000 toda y cada pérdida</t>
  </si>
  <si>
    <t>30 días</t>
  </si>
  <si>
    <t>vrs</t>
  </si>
  <si>
    <r>
      <t>La Entidad</t>
    </r>
    <r>
      <rPr>
        <sz val="10"/>
        <rFont val="Arial Narrow"/>
        <family val="2"/>
      </rPr>
      <t>, esta interesada en recibir propuestas de deducibles que le permitan obtener la mayor indemnización posible.</t>
    </r>
  </si>
  <si>
    <r>
      <t xml:space="preserve">Teniendo en cuenta que este seguro establece como cobertura básica el amparo de no aplicación de deducible, la propuesta que contemple deducible será objeto de </t>
    </r>
    <r>
      <rPr>
        <b/>
        <sz val="10"/>
        <color rgb="FF000000"/>
        <rFont val="Arial Narrow"/>
        <family val="2"/>
      </rPr>
      <t>RECHAZO</t>
    </r>
    <r>
      <rPr>
        <sz val="10"/>
        <color rgb="FF000000"/>
        <rFont val="Arial Narrow"/>
        <family val="2"/>
      </rPr>
      <t xml:space="preserve"> en esta póliza. </t>
    </r>
  </si>
  <si>
    <r>
      <rPr>
        <b/>
        <sz val="10"/>
        <color theme="1"/>
        <rFont val="Arial Narrow"/>
        <family val="2"/>
      </rPr>
      <t>NOTA:</t>
    </r>
    <r>
      <rPr>
        <sz val="10"/>
        <color theme="1"/>
        <rFont val="Arial Narrow"/>
        <family val="2"/>
      </rPr>
      <t xml:space="preserve"> Se informa que teniendo en cuenta que el factor de deducibles se evalúa de acuerdo con las tablas de deducibles para cada uno de los ramos y que en en el pliego de condiciones se establece una puntuación de 300 puntos para este factor, las EMPRESAS PÚBLICAS DE CUNDINAMARCA, realizará la evaluación conforme a la puntuación de las tablas, exceptuando los ramos de Automóviles y responsabilidad civil servidore públicos, por no contemplar deducibles para estos ramos, razón por la cual la prima se evaluará para estos ramos en 700 puntos.</t>
    </r>
  </si>
  <si>
    <r>
      <t xml:space="preserve">Porcentaje adicional para la condición de no aplicación de infraseguro. </t>
    </r>
    <r>
      <rPr>
        <sz val="10"/>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0"/>
        <color theme="1"/>
        <rFont val="Arial Narrow"/>
        <family val="2"/>
      </rPr>
      <t>__</t>
    </r>
    <r>
      <rPr>
        <sz val="10"/>
        <color theme="1"/>
        <rFont val="Arial Narrow"/>
        <family val="2"/>
      </rPr>
      <t>%.</t>
    </r>
  </si>
  <si>
    <r>
      <t>Valores en exceso al básico agregado de perdidas sin aplicación de deducible.</t>
    </r>
    <r>
      <rPr>
        <sz val="10"/>
        <color theme="1"/>
        <rFont val="Arial Narrow"/>
        <family val="2"/>
      </rPr>
      <t xml:space="preserve"> Para cualquier daño y/o pérdida derivada de los eventos cubiertos. No aplica para pérdidas por terrorismo y terremoto. </t>
    </r>
  </si>
  <si>
    <r>
      <t xml:space="preserve">Suma adicional a la condición de reparaciones y ajuste de pérdidas en caso de siniestro. </t>
    </r>
    <r>
      <rPr>
        <sz val="10"/>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</si>
  <si>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r>
      <rPr>
        <b/>
        <sz val="10"/>
        <color theme="1"/>
        <rFont val="Arial Narrow"/>
        <family val="2"/>
      </rPr>
      <t>Errores, omisiones e inexactitudes no intencionales</t>
    </r>
    <r>
      <rPr>
        <sz val="10"/>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</si>
</sst>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General\ &quot;Puntos&quot;"/>
    <numFmt numFmtId="165" formatCode="_-[$€-2]* #,##0.00_-;\-[$€-2]* #,##0.00_-;_-[$€-2]* &quot;-&quot;??_-"/>
    <numFmt numFmtId="166" formatCode="&quot;$&quot;\ #,##0"/>
  </numFmts>
  <fonts count="87" x14ac:knownFonts="1">
    <font>
      <sz val="11"/>
      <color theme="1"/>
      <name val="Calibri"/>
      <family val="2"/>
      <scheme val="minor"/>
    </font>
    <font>
      <b/>
      <sz val="11"/>
      <color theme="1"/>
      <name val="Arial Narrow"/>
      <family val="2"/>
    </font>
    <font>
      <sz val="11"/>
      <color theme="1"/>
      <name val="Arial Narrow"/>
      <family val="2"/>
    </font>
    <font>
      <b/>
      <sz val="11"/>
      <color rgb="FFFFFFFF"/>
      <name val="Arial Narrow"/>
      <family val="2"/>
    </font>
    <font>
      <sz val="11"/>
      <color theme="1"/>
      <name val="Calibri"/>
      <family val="2"/>
      <scheme val="minor"/>
    </font>
    <font>
      <sz val="11"/>
      <name val="Arial"/>
      <family val="2"/>
    </font>
    <font>
      <sz val="10"/>
      <name val="Arial"/>
      <family val="2"/>
    </font>
    <font>
      <sz val="10"/>
      <name val="Arial"/>
      <family val="2"/>
    </font>
    <font>
      <sz val="12"/>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theme="0"/>
      <name val="Arial Narrow"/>
      <family val="2"/>
    </font>
    <font>
      <b/>
      <sz val="11"/>
      <name val="Arial Narrow"/>
      <family val="2"/>
    </font>
    <font>
      <sz val="11"/>
      <name val="Arial Narrow"/>
      <family val="2"/>
    </font>
    <font>
      <b/>
      <sz val="12"/>
      <name val="Arial Narrow"/>
      <family val="2"/>
    </font>
    <font>
      <sz val="12"/>
      <name val="Arial Narrow"/>
      <family val="2"/>
    </font>
    <font>
      <b/>
      <sz val="11"/>
      <color theme="1"/>
      <name val="Calibri"/>
      <family val="2"/>
      <scheme val="minor"/>
    </font>
    <font>
      <b/>
      <sz val="11"/>
      <color theme="0"/>
      <name val="Arial"/>
      <family val="2"/>
    </font>
    <font>
      <sz val="11"/>
      <color theme="0"/>
      <name val="Arial"/>
      <family val="2"/>
    </font>
    <font>
      <b/>
      <sz val="12"/>
      <color theme="0"/>
      <name val="Arial"/>
      <family val="2"/>
    </font>
    <font>
      <sz val="12"/>
      <color theme="0"/>
      <name val="Arial"/>
      <family val="2"/>
    </font>
    <font>
      <b/>
      <sz val="14"/>
      <color theme="1"/>
      <name val="Arial Narrow"/>
      <family val="2"/>
    </font>
    <font>
      <b/>
      <sz val="14"/>
      <color rgb="FFFF0000"/>
      <name val="Arial Narrow"/>
      <family val="2"/>
    </font>
    <font>
      <b/>
      <sz val="16"/>
      <color theme="1"/>
      <name val="Arial Narrow"/>
      <family val="2"/>
    </font>
    <font>
      <b/>
      <sz val="16"/>
      <color rgb="FFFF0000"/>
      <name val="Arial Narrow"/>
      <family val="2"/>
    </font>
    <font>
      <b/>
      <sz val="14"/>
      <color theme="0"/>
      <name val="Arial"/>
      <family val="2"/>
    </font>
    <font>
      <b/>
      <sz val="16"/>
      <name val="Arial Narrow"/>
      <family val="2"/>
    </font>
    <font>
      <b/>
      <sz val="14"/>
      <color rgb="FFFF0000"/>
      <name val="Arial"/>
      <family val="2"/>
    </font>
    <font>
      <b/>
      <sz val="11"/>
      <name val="Arial"/>
      <family val="2"/>
    </font>
    <font>
      <b/>
      <sz val="14"/>
      <color rgb="FFC00000"/>
      <name val="Arial"/>
      <family val="2"/>
    </font>
    <font>
      <sz val="10"/>
      <color rgb="FFC00000"/>
      <name val="Arial"/>
      <family val="2"/>
    </font>
    <font>
      <b/>
      <sz val="10"/>
      <name val="Arial"/>
      <family val="2"/>
    </font>
    <font>
      <b/>
      <sz val="10"/>
      <color theme="0"/>
      <name val="Arial"/>
      <family val="2"/>
    </font>
    <font>
      <b/>
      <sz val="12"/>
      <color indexed="9"/>
      <name val="Arial"/>
      <family val="2"/>
    </font>
    <font>
      <b/>
      <sz val="10"/>
      <color indexed="9"/>
      <name val="Arial"/>
      <family val="2"/>
    </font>
    <font>
      <sz val="14"/>
      <name val="Arial"/>
      <family val="2"/>
    </font>
    <font>
      <b/>
      <sz val="16"/>
      <color rgb="FFFF0000"/>
      <name val="Arial"/>
      <family val="2"/>
    </font>
    <font>
      <sz val="16"/>
      <color rgb="FFFF0000"/>
      <name val="Arial"/>
      <family val="2"/>
    </font>
    <font>
      <b/>
      <sz val="10"/>
      <color rgb="FFFF0000"/>
      <name val="Arial"/>
      <family val="2"/>
    </font>
    <font>
      <sz val="10"/>
      <color rgb="FFFF0000"/>
      <name val="Arial"/>
      <family val="2"/>
    </font>
    <font>
      <b/>
      <sz val="16"/>
      <color indexed="9"/>
      <name val="Arial"/>
      <family val="2"/>
    </font>
    <font>
      <b/>
      <sz val="9"/>
      <color indexed="9"/>
      <name val="Arial"/>
      <family val="2"/>
    </font>
    <font>
      <b/>
      <sz val="16"/>
      <color rgb="FFC00000"/>
      <name val="Arial"/>
      <family val="2"/>
    </font>
    <font>
      <b/>
      <sz val="14"/>
      <color rgb="FFFFFFFF"/>
      <name val="Arial Narrow"/>
      <family val="2"/>
    </font>
    <font>
      <sz val="12"/>
      <color theme="1"/>
      <name val="Calibri"/>
      <family val="2"/>
      <scheme val="minor"/>
    </font>
    <font>
      <sz val="14"/>
      <color theme="0"/>
      <name val="Arial"/>
      <family val="2"/>
    </font>
    <font>
      <sz val="14"/>
      <color theme="1"/>
      <name val="Calibri"/>
      <family val="2"/>
      <scheme val="minor"/>
    </font>
    <font>
      <b/>
      <sz val="14"/>
      <color indexed="9"/>
      <name val="Arial Narrow"/>
      <family val="2"/>
    </font>
    <font>
      <b/>
      <sz val="14"/>
      <color theme="0"/>
      <name val="Arial Narrow"/>
      <family val="2"/>
    </font>
    <font>
      <sz val="12"/>
      <color theme="1"/>
      <name val="Arial Narrow"/>
      <family val="2"/>
    </font>
    <font>
      <sz val="14"/>
      <color theme="1"/>
      <name val="Arial Narrow"/>
      <family val="2"/>
    </font>
    <font>
      <b/>
      <sz val="18"/>
      <name val="Arial"/>
      <family val="2"/>
    </font>
    <font>
      <b/>
      <sz val="18"/>
      <color rgb="FFFF0000"/>
      <name val="Arial"/>
      <family val="2"/>
    </font>
    <font>
      <b/>
      <sz val="11"/>
      <color indexed="9"/>
      <name val="Arial Narrow"/>
      <family val="2"/>
    </font>
    <font>
      <b/>
      <sz val="16"/>
      <color theme="0"/>
      <name val="Arial Narrow"/>
      <family val="2"/>
    </font>
    <font>
      <b/>
      <sz val="14"/>
      <color indexed="9"/>
      <name val="Arial"/>
      <family val="2"/>
    </font>
    <font>
      <sz val="10"/>
      <color theme="1"/>
      <name val="Calibri"/>
      <family val="2"/>
      <scheme val="minor"/>
    </font>
    <font>
      <b/>
      <sz val="10"/>
      <color theme="0"/>
      <name val="Arial Narrow"/>
      <family val="2"/>
    </font>
    <font>
      <b/>
      <sz val="10"/>
      <name val="Arial Narrow"/>
      <family val="2"/>
    </font>
    <font>
      <sz val="10"/>
      <name val="Arial Narrow"/>
      <family val="2"/>
    </font>
    <font>
      <b/>
      <sz val="10"/>
      <color indexed="8"/>
      <name val="Arial Narrow"/>
      <family val="2"/>
    </font>
    <font>
      <sz val="10"/>
      <color indexed="8"/>
      <name val="Arial Narrow"/>
      <family val="2"/>
    </font>
    <font>
      <sz val="10"/>
      <color theme="0"/>
      <name val="Arial"/>
      <family val="2"/>
    </font>
    <font>
      <b/>
      <sz val="10"/>
      <color theme="0"/>
      <name val="Calibri"/>
      <family val="2"/>
      <scheme val="minor"/>
    </font>
    <font>
      <b/>
      <sz val="10"/>
      <color theme="1"/>
      <name val="Calibri"/>
      <family val="2"/>
      <scheme val="minor"/>
    </font>
    <font>
      <b/>
      <sz val="10"/>
      <color rgb="FFFFFFFF"/>
      <name val="Arial Narrow"/>
      <family val="2"/>
    </font>
    <font>
      <sz val="10"/>
      <color theme="1"/>
      <name val="Arial Narrow"/>
      <family val="2"/>
    </font>
    <font>
      <sz val="10"/>
      <color rgb="FF000000"/>
      <name val="Arial Narrow"/>
      <family val="2"/>
    </font>
    <font>
      <b/>
      <sz val="10"/>
      <color rgb="FF000000"/>
      <name val="Arial Narrow"/>
      <family val="2"/>
    </font>
    <font>
      <b/>
      <sz val="10"/>
      <color rgb="FFFF0000"/>
      <name val="Arial Narrow"/>
      <family val="2"/>
    </font>
    <font>
      <b/>
      <sz val="10"/>
      <color theme="1"/>
      <name val="Arial Narrow"/>
      <family val="2"/>
    </font>
    <font>
      <sz val="10"/>
      <color theme="0"/>
      <name val="Arial Narrow"/>
      <family val="2"/>
    </font>
    <font>
      <b/>
      <sz val="10"/>
      <color indexed="9"/>
      <name val="Arial Narrow"/>
      <family val="2"/>
    </font>
  </fonts>
  <fills count="28">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9" tint="0.79998168889431442"/>
        <bgColor indexed="64"/>
      </patternFill>
    </fill>
    <fill>
      <patternFill patternType="solid">
        <fgColor indexed="9"/>
        <bgColor indexed="64"/>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88">
    <xf numFmtId="0" fontId="0" fillId="0" borderId="0"/>
    <xf numFmtId="0" fontId="4" fillId="0" borderId="0"/>
    <xf numFmtId="0" fontId="6" fillId="0" borderId="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2" borderId="0" applyNumberFormat="0" applyBorder="0" applyAlignment="0" applyProtection="0"/>
    <xf numFmtId="0" fontId="10" fillId="13"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1" fillId="15" borderId="0" applyNumberFormat="0" applyBorder="0" applyAlignment="0" applyProtection="0"/>
    <xf numFmtId="0" fontId="11" fillId="12" borderId="0" applyNumberFormat="0" applyBorder="0" applyAlignment="0" applyProtection="0"/>
    <xf numFmtId="0" fontId="11" fillId="13"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0" borderId="0" applyNumberFormat="0" applyBorder="0" applyAlignment="0" applyProtection="0"/>
    <xf numFmtId="0" fontId="11" fillId="21"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22" borderId="0" applyNumberFormat="0" applyBorder="0" applyAlignment="0" applyProtection="0"/>
    <xf numFmtId="0" fontId="12" fillId="6" borderId="0" applyNumberFormat="0" applyBorder="0" applyAlignment="0" applyProtection="0"/>
    <xf numFmtId="0" fontId="13" fillId="23" borderId="17" applyNumberFormat="0" applyAlignment="0" applyProtection="0"/>
    <xf numFmtId="0" fontId="14" fillId="24" borderId="18" applyNumberFormat="0" applyAlignment="0" applyProtection="0"/>
    <xf numFmtId="165" fontId="7" fillId="0" borderId="0" applyFont="0" applyFill="0" applyBorder="0" applyAlignment="0" applyProtection="0"/>
    <xf numFmtId="0" fontId="15" fillId="0" borderId="0" applyNumberFormat="0" applyFill="0" applyBorder="0" applyAlignment="0" applyProtection="0"/>
    <xf numFmtId="0" fontId="16" fillId="7" borderId="0" applyNumberFormat="0" applyBorder="0" applyAlignment="0" applyProtection="0"/>
    <xf numFmtId="0" fontId="17" fillId="0" borderId="19" applyNumberFormat="0" applyFill="0" applyAlignment="0" applyProtection="0"/>
    <xf numFmtId="0" fontId="18" fillId="0" borderId="20" applyNumberFormat="0" applyFill="0" applyAlignment="0" applyProtection="0"/>
    <xf numFmtId="0" fontId="19" fillId="0" borderId="21" applyNumberFormat="0" applyFill="0" applyAlignment="0" applyProtection="0"/>
    <xf numFmtId="0" fontId="19" fillId="0" borderId="0" applyNumberFormat="0" applyFill="0" applyBorder="0" applyAlignment="0" applyProtection="0"/>
    <xf numFmtId="0" fontId="20" fillId="10" borderId="17" applyNumberFormat="0" applyAlignment="0" applyProtection="0"/>
    <xf numFmtId="0" fontId="21" fillId="0" borderId="22" applyNumberFormat="0" applyFill="0" applyAlignment="0" applyProtection="0"/>
    <xf numFmtId="0" fontId="7" fillId="0" borderId="0" applyNumberFormat="0" applyFill="0" applyBorder="0" applyAlignment="0" applyProtection="0"/>
    <xf numFmtId="0" fontId="4" fillId="0" borderId="0"/>
    <xf numFmtId="0" fontId="7" fillId="25" borderId="23" applyNumberFormat="0" applyFont="0" applyAlignment="0" applyProtection="0"/>
    <xf numFmtId="0" fontId="22" fillId="23" borderId="24" applyNumberFormat="0" applyAlignment="0" applyProtection="0"/>
    <xf numFmtId="9" fontId="7" fillId="0" borderId="0" applyFont="0" applyFill="0" applyBorder="0" applyAlignment="0" applyProtection="0"/>
    <xf numFmtId="0" fontId="23" fillId="0" borderId="0" applyNumberFormat="0" applyFill="0" applyBorder="0" applyAlignment="0" applyProtection="0"/>
    <xf numFmtId="0" fontId="24" fillId="0" borderId="0" applyNumberForma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6" fillId="0" borderId="0"/>
    <xf numFmtId="0" fontId="6" fillId="0" borderId="0"/>
    <xf numFmtId="0" fontId="6" fillId="0" borderId="0" applyNumberFormat="0" applyFill="0" applyBorder="0" applyAlignment="0" applyProtection="0"/>
  </cellStyleXfs>
  <cellXfs count="461">
    <xf numFmtId="0" fontId="0" fillId="0" borderId="0" xfId="0"/>
    <xf numFmtId="0" fontId="3" fillId="2" borderId="8" xfId="0" applyFont="1" applyFill="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justify" vertical="top" wrapText="1"/>
    </xf>
    <xf numFmtId="0" fontId="2" fillId="0" borderId="0" xfId="0" applyFont="1" applyAlignment="1">
      <alignment vertical="top" wrapText="1"/>
    </xf>
    <xf numFmtId="0" fontId="1" fillId="0" borderId="0" xfId="0" applyFont="1" applyAlignment="1">
      <alignment vertical="top" wrapText="1"/>
    </xf>
    <xf numFmtId="0" fontId="8" fillId="0" borderId="0" xfId="5" applyFont="1" applyFill="1" applyBorder="1" applyAlignment="1">
      <alignment horizontal="justify" vertical="center" wrapText="1"/>
    </xf>
    <xf numFmtId="0" fontId="8" fillId="0" borderId="0" xfId="7" applyFont="1" applyFill="1" applyBorder="1" applyAlignment="1">
      <alignment horizontal="justify" vertical="center" wrapText="1"/>
    </xf>
    <xf numFmtId="3" fontId="8" fillId="0" borderId="0" xfId="5" applyNumberFormat="1" applyFont="1" applyFill="1" applyBorder="1" applyAlignment="1">
      <alignment horizontal="center" vertical="center" wrapText="1"/>
    </xf>
    <xf numFmtId="0" fontId="2" fillId="0" borderId="8" xfId="0" applyFont="1" applyBorder="1" applyAlignment="1">
      <alignment horizontal="center" vertical="center" wrapText="1"/>
    </xf>
    <xf numFmtId="0" fontId="8" fillId="0" borderId="0" xfId="0" applyFont="1" applyFill="1" applyAlignment="1">
      <alignment horizontal="justify" vertical="top" wrapText="1"/>
    </xf>
    <xf numFmtId="0" fontId="8" fillId="0" borderId="0" xfId="0" applyFont="1" applyFill="1" applyAlignment="1">
      <alignment vertical="top" wrapText="1"/>
    </xf>
    <xf numFmtId="0" fontId="8" fillId="0" borderId="0" xfId="0" applyFont="1" applyFill="1" applyAlignment="1">
      <alignment horizontal="center" vertical="top" wrapText="1"/>
    </xf>
    <xf numFmtId="0" fontId="5" fillId="0" borderId="0" xfId="0" applyFont="1" applyFill="1" applyAlignment="1">
      <alignment horizontal="justify" vertical="top" wrapText="1"/>
    </xf>
    <xf numFmtId="0" fontId="5" fillId="0" borderId="0" xfId="0" applyFont="1" applyFill="1" applyAlignment="1">
      <alignment vertical="top"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0" borderId="0" xfId="0" applyFont="1" applyAlignment="1">
      <alignment vertical="top"/>
    </xf>
    <xf numFmtId="0" fontId="3" fillId="2" borderId="31" xfId="0" applyFont="1" applyFill="1" applyBorder="1" applyAlignment="1">
      <alignment horizontal="center" vertical="top" wrapText="1"/>
    </xf>
    <xf numFmtId="0" fontId="3" fillId="2" borderId="3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32" fillId="2" borderId="32" xfId="9" applyFont="1" applyFill="1" applyBorder="1" applyAlignment="1">
      <alignment horizontal="centerContinuous" vertical="center" wrapText="1"/>
    </xf>
    <xf numFmtId="0" fontId="33" fillId="2" borderId="33" xfId="0" applyFont="1" applyFill="1" applyBorder="1" applyAlignment="1">
      <alignment horizontal="center" vertical="center" wrapText="1"/>
    </xf>
    <xf numFmtId="0" fontId="33" fillId="2" borderId="34" xfId="0" applyFont="1" applyFill="1" applyBorder="1" applyAlignment="1">
      <alignment horizontal="center" vertical="center" wrapText="1"/>
    </xf>
    <xf numFmtId="0" fontId="5" fillId="0" borderId="0" xfId="0" applyFont="1" applyFill="1" applyAlignment="1">
      <alignment horizontal="justify" vertical="center" wrapText="1"/>
    </xf>
    <xf numFmtId="0" fontId="39" fillId="2" borderId="32" xfId="9" applyFont="1" applyFill="1" applyBorder="1" applyAlignment="1">
      <alignment horizontal="centerContinuous" vertical="center" wrapText="1"/>
    </xf>
    <xf numFmtId="0" fontId="3" fillId="2" borderId="5" xfId="0" applyFont="1" applyFill="1" applyBorder="1" applyAlignment="1">
      <alignment horizontal="center" vertical="center" wrapText="1"/>
    </xf>
    <xf numFmtId="0" fontId="39" fillId="2" borderId="31" xfId="9" applyFont="1" applyFill="1" applyBorder="1" applyAlignment="1">
      <alignment horizontal="centerContinuous" vertical="center" wrapText="1"/>
    </xf>
    <xf numFmtId="0" fontId="32" fillId="2" borderId="31" xfId="9" applyFont="1" applyFill="1" applyBorder="1" applyAlignment="1">
      <alignment horizontal="centerContinuous" vertical="center" wrapText="1"/>
    </xf>
    <xf numFmtId="0" fontId="31" fillId="2" borderId="31" xfId="9" applyFont="1" applyFill="1" applyBorder="1" applyAlignment="1">
      <alignment horizontal="centerContinuous" vertical="center" wrapText="1"/>
    </xf>
    <xf numFmtId="0" fontId="33" fillId="2" borderId="31" xfId="0" applyFont="1" applyFill="1" applyBorder="1" applyAlignment="1">
      <alignment horizontal="center" vertical="center" wrapText="1"/>
    </xf>
    <xf numFmtId="0" fontId="2" fillId="0" borderId="31" xfId="0" applyFont="1" applyBorder="1" applyAlignment="1">
      <alignment horizontal="center" vertical="center" wrapText="1"/>
    </xf>
    <xf numFmtId="0" fontId="34" fillId="2" borderId="31" xfId="0" applyFont="1" applyFill="1" applyBorder="1" applyAlignment="1">
      <alignment horizontal="center" vertical="center" wrapText="1"/>
    </xf>
    <xf numFmtId="2" fontId="33" fillId="2" borderId="31" xfId="0" applyNumberFormat="1" applyFont="1" applyFill="1" applyBorder="1" applyAlignment="1">
      <alignment horizontal="center" vertical="center" wrapText="1"/>
    </xf>
    <xf numFmtId="0" fontId="26" fillId="0" borderId="31" xfId="0" applyFont="1" applyFill="1" applyBorder="1" applyAlignment="1">
      <alignment vertical="top" wrapText="1"/>
    </xf>
    <xf numFmtId="0" fontId="2" fillId="0" borderId="31" xfId="0" applyFont="1" applyBorder="1" applyAlignment="1">
      <alignment vertical="center" wrapText="1"/>
    </xf>
    <xf numFmtId="0" fontId="26" fillId="0" borderId="31" xfId="0" applyNumberFormat="1" applyFont="1" applyFill="1" applyBorder="1" applyAlignment="1">
      <alignment vertical="top" wrapText="1"/>
    </xf>
    <xf numFmtId="0" fontId="28" fillId="0" borderId="31" xfId="5" applyFont="1" applyFill="1" applyBorder="1" applyAlignment="1">
      <alignment vertical="top" wrapText="1"/>
    </xf>
    <xf numFmtId="3" fontId="29" fillId="0" borderId="31" xfId="5" applyNumberFormat="1" applyFont="1" applyFill="1" applyBorder="1" applyAlignment="1">
      <alignment horizontal="center" vertical="center" wrapText="1"/>
    </xf>
    <xf numFmtId="0" fontId="28" fillId="0" borderId="31" xfId="5" applyFont="1" applyFill="1" applyBorder="1" applyAlignment="1">
      <alignment horizontal="justify" vertical="top" wrapText="1"/>
    </xf>
    <xf numFmtId="0" fontId="1" fillId="0" borderId="31" xfId="0" applyFont="1" applyBorder="1" applyAlignment="1">
      <alignment horizontal="justify" vertical="center" wrapText="1"/>
    </xf>
    <xf numFmtId="0" fontId="2" fillId="0" borderId="31" xfId="0" applyFont="1" applyBorder="1" applyAlignment="1">
      <alignment horizontal="justify" vertical="center" wrapText="1"/>
    </xf>
    <xf numFmtId="0" fontId="1" fillId="0" borderId="31" xfId="0" applyFont="1" applyBorder="1" applyAlignment="1">
      <alignment vertical="center" wrapText="1"/>
    </xf>
    <xf numFmtId="0" fontId="30" fillId="0" borderId="0" xfId="0" applyFont="1"/>
    <xf numFmtId="0" fontId="6" fillId="0" borderId="0" xfId="85"/>
    <xf numFmtId="0" fontId="43" fillId="0" borderId="0" xfId="0" applyFont="1" applyBorder="1" applyAlignment="1">
      <alignment horizontal="centerContinuous"/>
    </xf>
    <xf numFmtId="0" fontId="44" fillId="0" borderId="0" xfId="0" applyFont="1" applyBorder="1" applyAlignment="1">
      <alignment horizontal="centerContinuous"/>
    </xf>
    <xf numFmtId="0" fontId="45" fillId="0" borderId="0" xfId="85" applyFont="1" applyBorder="1" applyAlignment="1">
      <alignment horizontal="left"/>
    </xf>
    <xf numFmtId="0" fontId="6" fillId="0" borderId="0" xfId="85" applyFont="1" applyBorder="1" applyAlignment="1">
      <alignment horizontal="center"/>
    </xf>
    <xf numFmtId="0" fontId="46" fillId="2" borderId="38" xfId="85" applyFont="1" applyFill="1" applyBorder="1" applyAlignment="1">
      <alignment horizontal="center" vertical="center" wrapText="1"/>
    </xf>
    <xf numFmtId="0" fontId="46" fillId="0" borderId="0" xfId="85" applyFont="1"/>
    <xf numFmtId="0" fontId="45" fillId="0" borderId="27" xfId="85" applyFont="1" applyBorder="1" applyAlignment="1">
      <alignment horizontal="center"/>
    </xf>
    <xf numFmtId="0" fontId="45" fillId="0" borderId="25" xfId="85" applyFont="1" applyBorder="1" applyAlignment="1">
      <alignment horizontal="center"/>
    </xf>
    <xf numFmtId="166" fontId="45" fillId="0" borderId="16" xfId="85" applyNumberFormat="1" applyFont="1" applyBorder="1" applyAlignment="1">
      <alignment horizontal="center"/>
    </xf>
    <xf numFmtId="4" fontId="45" fillId="0" borderId="26" xfId="85" applyNumberFormat="1" applyFont="1" applyBorder="1" applyAlignment="1">
      <alignment horizontal="center"/>
    </xf>
    <xf numFmtId="0" fontId="47" fillId="2" borderId="41" xfId="85" applyFont="1" applyFill="1" applyBorder="1" applyAlignment="1">
      <alignment horizontal="center"/>
    </xf>
    <xf numFmtId="0" fontId="47" fillId="2" borderId="28" xfId="85" applyFont="1" applyFill="1" applyBorder="1" applyAlignment="1">
      <alignment horizontal="center"/>
    </xf>
    <xf numFmtId="3" fontId="47" fillId="2" borderId="29" xfId="85" applyNumberFormat="1" applyFont="1" applyFill="1" applyBorder="1" applyAlignment="1">
      <alignment horizontal="center"/>
    </xf>
    <xf numFmtId="0" fontId="9" fillId="0" borderId="0" xfId="85" applyFont="1"/>
    <xf numFmtId="166" fontId="6" fillId="4" borderId="0" xfId="85" applyNumberFormat="1" applyFont="1" applyFill="1" applyBorder="1" applyAlignment="1">
      <alignment horizontal="center"/>
    </xf>
    <xf numFmtId="0" fontId="45" fillId="0" borderId="0" xfId="0" applyFont="1"/>
    <xf numFmtId="0" fontId="45" fillId="0" borderId="0" xfId="85" applyFont="1"/>
    <xf numFmtId="0" fontId="47" fillId="4" borderId="0" xfId="85" applyFont="1" applyFill="1" applyBorder="1" applyAlignment="1">
      <alignment horizontal="center"/>
    </xf>
    <xf numFmtId="166" fontId="47" fillId="4" borderId="0" xfId="85" applyNumberFormat="1" applyFont="1" applyFill="1" applyBorder="1" applyAlignment="1">
      <alignment horizontal="center"/>
    </xf>
    <xf numFmtId="3" fontId="47" fillId="4" borderId="0" xfId="85" applyNumberFormat="1" applyFont="1" applyFill="1" applyBorder="1" applyAlignment="1">
      <alignment horizontal="center"/>
    </xf>
    <xf numFmtId="0" fontId="0" fillId="0" borderId="0" xfId="0" applyBorder="1"/>
    <xf numFmtId="0" fontId="52" fillId="0" borderId="0" xfId="0" applyFont="1" applyBorder="1"/>
    <xf numFmtId="0" fontId="53" fillId="0" borderId="0" xfId="0" applyFont="1" applyBorder="1"/>
    <xf numFmtId="0" fontId="53" fillId="0" borderId="0" xfId="0" applyFont="1" applyFill="1" applyBorder="1"/>
    <xf numFmtId="0" fontId="45" fillId="0" borderId="15" xfId="0" applyFont="1" applyBorder="1"/>
    <xf numFmtId="0" fontId="0" fillId="0" borderId="15" xfId="0" applyBorder="1"/>
    <xf numFmtId="0" fontId="6" fillId="0" borderId="0" xfId="0" applyFont="1" applyFill="1" applyBorder="1"/>
    <xf numFmtId="0" fontId="48" fillId="2" borderId="42" xfId="0" applyFont="1" applyFill="1" applyBorder="1" applyAlignment="1">
      <alignment horizontal="center" vertical="center" wrapText="1"/>
    </xf>
    <xf numFmtId="3" fontId="48" fillId="2" borderId="42" xfId="0" applyNumberFormat="1" applyFont="1" applyFill="1" applyBorder="1" applyAlignment="1">
      <alignment horizontal="center" vertical="center" wrapText="1"/>
    </xf>
    <xf numFmtId="3" fontId="48" fillId="2" borderId="16" xfId="0" applyNumberFormat="1" applyFont="1" applyFill="1" applyBorder="1" applyAlignment="1">
      <alignment horizontal="center" vertical="center" wrapText="1"/>
    </xf>
    <xf numFmtId="3" fontId="45" fillId="0" borderId="0" xfId="0" applyNumberFormat="1" applyFont="1" applyFill="1" applyBorder="1" applyAlignment="1">
      <alignment horizontal="center" vertical="center" wrapText="1"/>
    </xf>
    <xf numFmtId="3" fontId="45" fillId="0" borderId="0" xfId="0" applyNumberFormat="1" applyFont="1" applyFill="1" applyBorder="1" applyAlignment="1">
      <alignment horizontal="center"/>
    </xf>
    <xf numFmtId="0" fontId="55" fillId="2" borderId="16" xfId="86" applyFont="1" applyFill="1" applyBorder="1" applyAlignment="1">
      <alignment horizontal="center" vertical="center" wrapText="1"/>
    </xf>
    <xf numFmtId="3" fontId="6" fillId="0" borderId="0" xfId="0" applyNumberFormat="1" applyFont="1" applyFill="1" applyBorder="1" applyAlignment="1">
      <alignment horizontal="center"/>
    </xf>
    <xf numFmtId="0" fontId="56" fillId="0" borderId="0" xfId="0" applyFont="1" applyBorder="1" applyAlignment="1"/>
    <xf numFmtId="0" fontId="47" fillId="2" borderId="16" xfId="86" applyFont="1" applyFill="1" applyBorder="1" applyAlignment="1">
      <alignment horizontal="center" vertical="center" wrapText="1"/>
    </xf>
    <xf numFmtId="0" fontId="43" fillId="0" borderId="0" xfId="0" applyFont="1" applyFill="1" applyBorder="1" applyAlignment="1">
      <alignment vertical="center" wrapText="1"/>
    </xf>
    <xf numFmtId="0" fontId="41" fillId="0" borderId="0" xfId="85" applyFont="1" applyBorder="1" applyAlignment="1">
      <alignment horizontal="center"/>
    </xf>
    <xf numFmtId="0" fontId="47" fillId="2" borderId="16" xfId="85" applyFont="1" applyFill="1" applyBorder="1" applyAlignment="1">
      <alignment horizontal="center" vertical="center" wrapText="1"/>
    </xf>
    <xf numFmtId="0" fontId="39" fillId="2" borderId="16" xfId="0" applyFont="1" applyFill="1" applyBorder="1" applyAlignment="1">
      <alignment horizontal="center" vertical="center" wrapText="1"/>
    </xf>
    <xf numFmtId="0" fontId="45" fillId="0" borderId="16" xfId="85" applyFont="1" applyBorder="1" applyAlignment="1">
      <alignment horizontal="left"/>
    </xf>
    <xf numFmtId="4" fontId="45" fillId="0" borderId="16" xfId="85" applyNumberFormat="1" applyFont="1" applyBorder="1" applyAlignment="1">
      <alignment horizontal="center"/>
    </xf>
    <xf numFmtId="0" fontId="8" fillId="0" borderId="16" xfId="85" applyFont="1" applyBorder="1" applyAlignment="1">
      <alignment vertical="center" wrapText="1"/>
    </xf>
    <xf numFmtId="4" fontId="49" fillId="4" borderId="16" xfId="85" applyNumberFormat="1" applyFont="1" applyFill="1" applyBorder="1" applyAlignment="1">
      <alignment horizontal="center" vertical="center"/>
    </xf>
    <xf numFmtId="0" fontId="8" fillId="0" borderId="16" xfId="85" applyFont="1" applyBorder="1" applyAlignment="1">
      <alignment vertical="center"/>
    </xf>
    <xf numFmtId="0" fontId="48" fillId="2" borderId="16" xfId="85" applyFont="1" applyFill="1" applyBorder="1" applyAlignment="1">
      <alignment horizontal="center"/>
    </xf>
    <xf numFmtId="3" fontId="48" fillId="2" borderId="16" xfId="85" applyNumberFormat="1" applyFont="1" applyFill="1" applyBorder="1" applyAlignment="1">
      <alignment horizontal="center"/>
    </xf>
    <xf numFmtId="3" fontId="0" fillId="0" borderId="0" xfId="0" applyNumberFormat="1"/>
    <xf numFmtId="0" fontId="41" fillId="0" borderId="0" xfId="0" applyFont="1" applyFill="1" applyBorder="1" applyAlignment="1">
      <alignment horizontal="center" vertical="center" wrapText="1"/>
    </xf>
    <xf numFmtId="166" fontId="0" fillId="0" borderId="0" xfId="0" applyNumberFormat="1"/>
    <xf numFmtId="0" fontId="57" fillId="2" borderId="31" xfId="0" applyFont="1" applyFill="1" applyBorder="1" applyAlignment="1">
      <alignment horizontal="center" vertical="center" wrapText="1"/>
    </xf>
    <xf numFmtId="0" fontId="58" fillId="0" borderId="0" xfId="0" applyFont="1"/>
    <xf numFmtId="0" fontId="57" fillId="2" borderId="31" xfId="0" applyFont="1" applyFill="1" applyBorder="1" applyAlignment="1">
      <alignment vertical="center" wrapText="1"/>
    </xf>
    <xf numFmtId="0" fontId="59" fillId="2" borderId="31" xfId="0" applyFont="1" applyFill="1" applyBorder="1" applyAlignment="1">
      <alignment horizontal="center" vertical="center" wrapText="1"/>
    </xf>
    <xf numFmtId="2" fontId="39" fillId="2" borderId="31" xfId="0" applyNumberFormat="1" applyFont="1" applyFill="1" applyBorder="1" applyAlignment="1">
      <alignment horizontal="center" vertical="center" wrapText="1"/>
    </xf>
    <xf numFmtId="0" fontId="60" fillId="0" borderId="0" xfId="0" applyFont="1"/>
    <xf numFmtId="0" fontId="62" fillId="2" borderId="31" xfId="5" applyFont="1" applyFill="1" applyBorder="1" applyAlignment="1">
      <alignment vertical="center" wrapText="1"/>
    </xf>
    <xf numFmtId="3" fontId="62" fillId="2" borderId="31" xfId="5" applyNumberFormat="1" applyFont="1" applyFill="1" applyBorder="1" applyAlignment="1">
      <alignment horizontal="center" vertical="center" wrapText="1"/>
    </xf>
    <xf numFmtId="0" fontId="63" fillId="0" borderId="31" xfId="0" applyFont="1" applyBorder="1" applyAlignment="1">
      <alignment horizontal="center" vertical="center" wrapText="1"/>
    </xf>
    <xf numFmtId="2" fontId="2" fillId="0" borderId="31"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2" fontId="2" fillId="0" borderId="11" xfId="0" applyNumberFormat="1" applyFont="1" applyBorder="1" applyAlignment="1">
      <alignment horizontal="center" vertical="center" wrapText="1"/>
    </xf>
    <xf numFmtId="0" fontId="62" fillId="2" borderId="31" xfId="0" applyFont="1" applyFill="1" applyBorder="1" applyAlignment="1">
      <alignment vertical="top" wrapText="1"/>
    </xf>
    <xf numFmtId="0" fontId="49" fillId="0" borderId="0" xfId="0" applyFont="1" applyFill="1" applyAlignment="1">
      <alignment horizontal="justify" vertical="top" wrapText="1"/>
    </xf>
    <xf numFmtId="0" fontId="57" fillId="2" borderId="31" xfId="0" applyFont="1" applyFill="1" applyBorder="1" applyAlignment="1">
      <alignment horizontal="center" vertical="top" wrapText="1"/>
    </xf>
    <xf numFmtId="0" fontId="57" fillId="2" borderId="8" xfId="0" applyFont="1" applyFill="1" applyBorder="1" applyAlignment="1">
      <alignment horizontal="center" vertical="center" wrapText="1"/>
    </xf>
    <xf numFmtId="0" fontId="59" fillId="2" borderId="28" xfId="0" applyFont="1" applyFill="1" applyBorder="1" applyAlignment="1">
      <alignment horizontal="center" vertical="center" wrapText="1"/>
    </xf>
    <xf numFmtId="2" fontId="39" fillId="2" borderId="29" xfId="0" applyNumberFormat="1" applyFont="1" applyFill="1" applyBorder="1" applyAlignment="1">
      <alignment horizontal="center" vertical="center" wrapText="1"/>
    </xf>
    <xf numFmtId="0" fontId="64" fillId="0" borderId="0" xfId="0" applyFont="1" applyAlignment="1">
      <alignment vertical="top" wrapText="1"/>
    </xf>
    <xf numFmtId="0" fontId="50" fillId="0" borderId="0" xfId="0" applyFont="1" applyFill="1" applyBorder="1" applyAlignment="1">
      <alignment vertical="center" wrapText="1"/>
    </xf>
    <xf numFmtId="0" fontId="41" fillId="0" borderId="0" xfId="0" applyFont="1" applyFill="1" applyBorder="1" applyAlignment="1">
      <alignment vertical="center" wrapText="1"/>
    </xf>
    <xf numFmtId="3" fontId="9" fillId="0" borderId="0" xfId="0" applyNumberFormat="1" applyFont="1" applyFill="1" applyBorder="1" applyAlignment="1">
      <alignment horizontal="center"/>
    </xf>
    <xf numFmtId="4" fontId="47" fillId="2" borderId="16" xfId="0" applyNumberFormat="1" applyFont="1" applyFill="1" applyBorder="1" applyAlignment="1">
      <alignment horizontal="center"/>
    </xf>
    <xf numFmtId="2" fontId="63" fillId="0" borderId="31" xfId="0" applyNumberFormat="1" applyFont="1" applyBorder="1" applyAlignment="1">
      <alignment horizontal="center" vertical="center" wrapText="1"/>
    </xf>
    <xf numFmtId="0" fontId="41" fillId="0" borderId="0" xfId="0" applyFont="1" applyFill="1" applyBorder="1" applyAlignment="1">
      <alignment horizontal="center" vertical="center" wrapText="1"/>
    </xf>
    <xf numFmtId="0" fontId="26" fillId="0" borderId="31" xfId="0" applyFont="1" applyFill="1" applyBorder="1" applyAlignment="1">
      <alignment horizontal="left" vertical="top" wrapText="1"/>
    </xf>
    <xf numFmtId="0" fontId="2" fillId="0" borderId="31" xfId="0" applyFont="1" applyBorder="1" applyAlignment="1">
      <alignment horizontal="center" vertical="center" wrapText="1"/>
    </xf>
    <xf numFmtId="2" fontId="2" fillId="0" borderId="31" xfId="0" applyNumberFormat="1" applyFont="1" applyBorder="1" applyAlignment="1">
      <alignment horizontal="center" vertical="center" wrapText="1"/>
    </xf>
    <xf numFmtId="2" fontId="2" fillId="0" borderId="31" xfId="0" applyNumberFormat="1" applyFont="1" applyBorder="1" applyAlignment="1">
      <alignment horizontal="center" vertical="center" wrapText="1"/>
    </xf>
    <xf numFmtId="0" fontId="5" fillId="0" borderId="0" xfId="87" applyFont="1" applyFill="1" applyAlignment="1">
      <alignment horizontal="justify" vertical="center" wrapText="1"/>
    </xf>
    <xf numFmtId="0" fontId="5" fillId="0" borderId="0" xfId="9" applyFont="1" applyFill="1" applyAlignment="1">
      <alignment horizontal="justify" vertical="center" wrapText="1"/>
    </xf>
    <xf numFmtId="0" fontId="5" fillId="0" borderId="0" xfId="87" applyFont="1" applyFill="1" applyBorder="1" applyAlignment="1">
      <alignment horizontal="justify" vertical="center" wrapText="1"/>
    </xf>
    <xf numFmtId="0" fontId="25" fillId="2" borderId="31" xfId="87" applyFont="1" applyFill="1" applyBorder="1" applyAlignment="1">
      <alignment horizontal="center" vertical="top" wrapText="1"/>
    </xf>
    <xf numFmtId="0" fontId="25" fillId="2" borderId="31" xfId="87" applyFont="1" applyFill="1" applyBorder="1" applyAlignment="1">
      <alignment horizontal="center" wrapText="1"/>
    </xf>
    <xf numFmtId="0" fontId="26" fillId="0" borderId="31" xfId="0" applyFont="1" applyFill="1" applyBorder="1" applyAlignment="1">
      <alignment horizontal="justify" vertical="top" wrapText="1"/>
    </xf>
    <xf numFmtId="4" fontId="27" fillId="0" borderId="31" xfId="87" applyNumberFormat="1" applyFont="1" applyFill="1" applyBorder="1" applyAlignment="1">
      <alignment horizontal="center" vertical="center" wrapText="1"/>
    </xf>
    <xf numFmtId="0" fontId="26" fillId="0" borderId="31" xfId="87" applyFont="1" applyFill="1" applyBorder="1" applyAlignment="1">
      <alignment vertical="top" wrapText="1"/>
    </xf>
    <xf numFmtId="0" fontId="26" fillId="0" borderId="31" xfId="0" applyFont="1" applyFill="1" applyBorder="1" applyAlignment="1">
      <alignment vertical="center" wrapText="1"/>
    </xf>
    <xf numFmtId="4" fontId="27" fillId="0" borderId="31" xfId="9" applyNumberFormat="1" applyFont="1" applyFill="1" applyBorder="1" applyAlignment="1">
      <alignment horizontal="center" vertical="center" wrapText="1"/>
    </xf>
    <xf numFmtId="0" fontId="69" fillId="2" borderId="31" xfId="87" applyFont="1" applyFill="1" applyBorder="1" applyAlignment="1">
      <alignment vertical="center" wrapText="1"/>
    </xf>
    <xf numFmtId="4" fontId="69" fillId="2" borderId="31" xfId="87" applyNumberFormat="1" applyFont="1" applyFill="1" applyBorder="1" applyAlignment="1">
      <alignment horizontal="center" vertical="center" wrapText="1"/>
    </xf>
    <xf numFmtId="0" fontId="8" fillId="0" borderId="27" xfId="85" applyFont="1" applyBorder="1" applyAlignment="1">
      <alignment vertical="center"/>
    </xf>
    <xf numFmtId="166" fontId="8" fillId="0" borderId="16" xfId="85" applyNumberFormat="1" applyFont="1" applyBorder="1" applyAlignment="1">
      <alignment horizontal="center" vertical="center"/>
    </xf>
    <xf numFmtId="2" fontId="8" fillId="0" borderId="26" xfId="85" applyNumberFormat="1" applyFont="1" applyBorder="1" applyAlignment="1">
      <alignment horizontal="center" vertical="center"/>
    </xf>
    <xf numFmtId="10" fontId="8" fillId="0" borderId="25" xfId="84" applyNumberFormat="1" applyFont="1" applyBorder="1" applyAlignment="1">
      <alignment horizontal="center" vertical="center"/>
    </xf>
    <xf numFmtId="0" fontId="69" fillId="2" borderId="41" xfId="85" applyFont="1" applyFill="1" applyBorder="1" applyAlignment="1">
      <alignment horizontal="center"/>
    </xf>
    <xf numFmtId="0" fontId="69" fillId="2" borderId="28" xfId="85" applyFont="1" applyFill="1" applyBorder="1" applyAlignment="1">
      <alignment horizontal="center"/>
    </xf>
    <xf numFmtId="166" fontId="69" fillId="2" borderId="30" xfId="85" applyNumberFormat="1" applyFont="1" applyFill="1" applyBorder="1" applyAlignment="1">
      <alignment horizontal="center"/>
    </xf>
    <xf numFmtId="4" fontId="69" fillId="2" borderId="29" xfId="85" applyNumberFormat="1" applyFont="1" applyFill="1" applyBorder="1" applyAlignment="1">
      <alignment horizontal="center"/>
    </xf>
    <xf numFmtId="0" fontId="1" fillId="0" borderId="31" xfId="0" applyFont="1" applyBorder="1" applyAlignment="1">
      <alignment vertical="top" wrapText="1"/>
    </xf>
    <xf numFmtId="0" fontId="2" fillId="0" borderId="31" xfId="0" applyFont="1" applyBorder="1" applyAlignment="1">
      <alignment horizontal="center" vertical="center" wrapText="1"/>
    </xf>
    <xf numFmtId="0" fontId="57" fillId="2" borderId="31" xfId="0" applyFont="1" applyFill="1" applyBorder="1" applyAlignment="1">
      <alignment vertical="top" wrapText="1"/>
    </xf>
    <xf numFmtId="0" fontId="57" fillId="2" borderId="31" xfId="0" applyFont="1" applyFill="1" applyBorder="1" applyAlignment="1">
      <alignment horizontal="center" vertical="center" wrapText="1"/>
    </xf>
    <xf numFmtId="0" fontId="2" fillId="0" borderId="31" xfId="0" applyFont="1" applyBorder="1" applyAlignment="1">
      <alignment vertical="top" wrapText="1"/>
    </xf>
    <xf numFmtId="0" fontId="2" fillId="0" borderId="10" xfId="0" applyFont="1" applyBorder="1" applyAlignment="1">
      <alignment horizontal="center" vertical="center" wrapText="1"/>
    </xf>
    <xf numFmtId="0" fontId="2" fillId="0" borderId="31" xfId="0" applyFont="1" applyBorder="1" applyAlignment="1">
      <alignment horizontal="center" vertical="center" wrapText="1"/>
    </xf>
    <xf numFmtId="2" fontId="2" fillId="0" borderId="31"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2" fontId="2" fillId="0" borderId="10"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0" fontId="1" fillId="0" borderId="12" xfId="0" applyFont="1" applyBorder="1" applyAlignment="1">
      <alignment vertical="top" wrapText="1"/>
    </xf>
    <xf numFmtId="0" fontId="1" fillId="0" borderId="9" xfId="0" applyFont="1" applyBorder="1" applyAlignment="1">
      <alignment vertical="center" wrapText="1"/>
    </xf>
    <xf numFmtId="0" fontId="0" fillId="0" borderId="31" xfId="0" applyBorder="1" applyAlignment="1">
      <alignment horizontal="center" vertical="center"/>
    </xf>
    <xf numFmtId="0" fontId="0" fillId="0" borderId="10" xfId="0" applyBorder="1" applyAlignment="1">
      <alignment horizontal="center" vertical="center"/>
    </xf>
    <xf numFmtId="0" fontId="6" fillId="0" borderId="16" xfId="85" applyBorder="1"/>
    <xf numFmtId="166" fontId="5" fillId="0" borderId="16" xfId="85" applyNumberFormat="1" applyFont="1" applyBorder="1" applyAlignment="1">
      <alignment horizontal="center"/>
    </xf>
    <xf numFmtId="0" fontId="6" fillId="0" borderId="16" xfId="85" applyBorder="1" applyAlignment="1">
      <alignment wrapText="1"/>
    </xf>
    <xf numFmtId="0" fontId="8" fillId="0" borderId="43" xfId="85" applyFont="1" applyBorder="1" applyAlignment="1">
      <alignment vertical="center"/>
    </xf>
    <xf numFmtId="166" fontId="8" fillId="4" borderId="16" xfId="85" applyNumberFormat="1" applyFont="1" applyFill="1" applyBorder="1" applyAlignment="1">
      <alignment horizontal="center" vertical="center"/>
    </xf>
    <xf numFmtId="166" fontId="8" fillId="4" borderId="45" xfId="85" applyNumberFormat="1" applyFont="1" applyFill="1" applyBorder="1" applyAlignment="1">
      <alignment horizontal="center" vertical="center"/>
    </xf>
    <xf numFmtId="4" fontId="8" fillId="4" borderId="26" xfId="85" applyNumberFormat="1" applyFont="1" applyFill="1" applyBorder="1" applyAlignment="1">
      <alignment horizontal="center" vertical="center"/>
    </xf>
    <xf numFmtId="4" fontId="8" fillId="4" borderId="46" xfId="85" applyNumberFormat="1" applyFont="1" applyFill="1" applyBorder="1" applyAlignment="1">
      <alignment horizontal="center" vertical="center"/>
    </xf>
    <xf numFmtId="2" fontId="8" fillId="4" borderId="25" xfId="85" applyNumberFormat="1" applyFont="1" applyFill="1" applyBorder="1" applyAlignment="1">
      <alignment horizontal="center" vertical="center"/>
    </xf>
    <xf numFmtId="10" fontId="8" fillId="4" borderId="25" xfId="84" applyNumberFormat="1" applyFont="1" applyFill="1" applyBorder="1" applyAlignment="1">
      <alignment horizontal="center" vertical="center"/>
    </xf>
    <xf numFmtId="10" fontId="8" fillId="4" borderId="25" xfId="85" applyNumberFormat="1" applyFont="1" applyFill="1" applyBorder="1" applyAlignment="1">
      <alignment horizontal="center" vertical="center"/>
    </xf>
    <xf numFmtId="10" fontId="8" fillId="4" borderId="44" xfId="85" applyNumberFormat="1" applyFont="1" applyFill="1" applyBorder="1" applyAlignment="1">
      <alignment horizontal="center" vertical="center"/>
    </xf>
    <xf numFmtId="2" fontId="63" fillId="0" borderId="10" xfId="0" applyNumberFormat="1" applyFont="1" applyBorder="1" applyAlignment="1">
      <alignment horizontal="center" vertical="center" wrapText="1"/>
    </xf>
    <xf numFmtId="0" fontId="63" fillId="0" borderId="10" xfId="0" applyFont="1" applyBorder="1" applyAlignment="1">
      <alignment horizontal="center" vertical="center" wrapText="1"/>
    </xf>
    <xf numFmtId="4" fontId="5" fillId="4" borderId="16" xfId="0" applyNumberFormat="1" applyFont="1" applyFill="1" applyBorder="1" applyAlignment="1">
      <alignment horizontal="center" vertical="center"/>
    </xf>
    <xf numFmtId="0" fontId="42" fillId="0" borderId="16" xfId="0" applyFont="1" applyBorder="1" applyAlignment="1">
      <alignment vertical="center"/>
    </xf>
    <xf numFmtId="4" fontId="42" fillId="0" borderId="16" xfId="0" applyNumberFormat="1" applyFont="1" applyBorder="1" applyAlignment="1">
      <alignment horizontal="center"/>
    </xf>
    <xf numFmtId="4" fontId="42" fillId="0" borderId="16" xfId="0" applyNumberFormat="1" applyFont="1" applyBorder="1" applyAlignment="1">
      <alignment horizontal="center" vertical="center"/>
    </xf>
    <xf numFmtId="0" fontId="5" fillId="0" borderId="16" xfId="0" applyFont="1" applyBorder="1"/>
    <xf numFmtId="4" fontId="5" fillId="0" borderId="16" xfId="0" applyNumberFormat="1" applyFont="1" applyBorder="1" applyAlignment="1">
      <alignment horizontal="center" vertical="center"/>
    </xf>
    <xf numFmtId="0" fontId="42" fillId="0" borderId="16" xfId="0" applyFont="1" applyBorder="1"/>
    <xf numFmtId="0" fontId="5" fillId="0" borderId="16" xfId="0" applyFont="1" applyBorder="1" applyAlignment="1">
      <alignment horizontal="justify"/>
    </xf>
    <xf numFmtId="4" fontId="8" fillId="0" borderId="16" xfId="0" applyNumberFormat="1" applyFont="1" applyBorder="1" applyAlignment="1">
      <alignment horizontal="center"/>
    </xf>
    <xf numFmtId="4" fontId="9" fillId="0" borderId="16" xfId="0" applyNumberFormat="1" applyFont="1" applyBorder="1" applyAlignment="1">
      <alignment horizontal="center"/>
    </xf>
    <xf numFmtId="0" fontId="9" fillId="0" borderId="16" xfId="0" applyFont="1" applyBorder="1" applyAlignment="1">
      <alignment vertical="center"/>
    </xf>
    <xf numFmtId="4" fontId="9" fillId="0" borderId="16" xfId="0" applyNumberFormat="1" applyFont="1" applyBorder="1" applyAlignment="1">
      <alignment horizontal="center" vertical="center"/>
    </xf>
    <xf numFmtId="0" fontId="8" fillId="0" borderId="16" xfId="0" applyFont="1" applyBorder="1"/>
    <xf numFmtId="4" fontId="8" fillId="0" borderId="16" xfId="0" applyNumberFormat="1" applyFont="1" applyBorder="1" applyAlignment="1">
      <alignment horizontal="center" vertical="center"/>
    </xf>
    <xf numFmtId="0" fontId="9" fillId="0" borderId="16" xfId="0" applyFont="1" applyBorder="1"/>
    <xf numFmtId="0" fontId="8" fillId="0" borderId="16" xfId="0" applyFont="1" applyBorder="1" applyAlignment="1">
      <alignment horizontal="justify"/>
    </xf>
    <xf numFmtId="0" fontId="8" fillId="0" borderId="27" xfId="85" applyFont="1" applyBorder="1" applyAlignment="1">
      <alignment vertical="center" wrapText="1"/>
    </xf>
    <xf numFmtId="0" fontId="70" fillId="0" borderId="0" xfId="0" applyFont="1"/>
    <xf numFmtId="0" fontId="47" fillId="2" borderId="38" xfId="85" applyFont="1" applyFill="1" applyBorder="1" applyAlignment="1">
      <alignment horizontal="center" vertical="center" wrapText="1"/>
    </xf>
    <xf numFmtId="0" fontId="9" fillId="0" borderId="27" xfId="85" applyFont="1" applyBorder="1" applyAlignment="1">
      <alignment horizontal="center"/>
    </xf>
    <xf numFmtId="0" fontId="9" fillId="0" borderId="25" xfId="85" applyFont="1" applyBorder="1" applyAlignment="1">
      <alignment horizontal="center"/>
    </xf>
    <xf numFmtId="166" fontId="9" fillId="0" borderId="16" xfId="85" applyNumberFormat="1" applyFont="1" applyBorder="1" applyAlignment="1">
      <alignment horizontal="center" wrapText="1"/>
    </xf>
    <xf numFmtId="4" fontId="9" fillId="0" borderId="26" xfId="85" applyNumberFormat="1" applyFont="1" applyBorder="1" applyAlignment="1">
      <alignment horizontal="center"/>
    </xf>
    <xf numFmtId="0" fontId="9" fillId="0" borderId="35" xfId="85" applyFont="1" applyBorder="1" applyAlignment="1">
      <alignment horizontal="center"/>
    </xf>
    <xf numFmtId="0" fontId="8" fillId="0" borderId="0" xfId="85" applyFont="1"/>
    <xf numFmtId="166" fontId="47" fillId="2" borderId="30" xfId="85" applyNumberFormat="1" applyFont="1" applyFill="1" applyBorder="1" applyAlignment="1">
      <alignment horizontal="center"/>
    </xf>
    <xf numFmtId="3" fontId="47" fillId="2" borderId="37" xfId="85" applyNumberFormat="1" applyFont="1" applyFill="1" applyBorder="1" applyAlignment="1">
      <alignment horizontal="center"/>
    </xf>
    <xf numFmtId="4" fontId="47" fillId="2" borderId="29" xfId="85" applyNumberFormat="1" applyFont="1" applyFill="1" applyBorder="1" applyAlignment="1">
      <alignment horizontal="center"/>
    </xf>
    <xf numFmtId="0" fontId="9" fillId="0" borderId="0" xfId="0" applyFont="1"/>
    <xf numFmtId="3" fontId="47" fillId="2" borderId="28" xfId="85" applyNumberFormat="1" applyFont="1" applyFill="1" applyBorder="1" applyAlignment="1">
      <alignment horizontal="center"/>
    </xf>
    <xf numFmtId="166" fontId="47" fillId="2" borderId="30" xfId="85" applyNumberFormat="1" applyFont="1" applyFill="1" applyBorder="1" applyAlignment="1">
      <alignment horizontal="center" wrapText="1"/>
    </xf>
    <xf numFmtId="0" fontId="45" fillId="0" borderId="0" xfId="5" applyFont="1" applyFill="1" applyAlignment="1">
      <alignment horizontal="justify" vertical="top" wrapText="1"/>
    </xf>
    <xf numFmtId="0" fontId="46" fillId="2" borderId="31" xfId="0" applyFont="1" applyFill="1" applyBorder="1" applyAlignment="1">
      <alignment horizontal="center" vertical="center" wrapText="1"/>
    </xf>
    <xf numFmtId="0" fontId="46" fillId="2" borderId="33" xfId="0" applyFont="1" applyFill="1" applyBorder="1" applyAlignment="1">
      <alignment horizontal="center" vertical="center" wrapText="1"/>
    </xf>
    <xf numFmtId="0" fontId="6" fillId="26" borderId="31" xfId="5" applyFont="1" applyFill="1" applyBorder="1" applyAlignment="1">
      <alignment horizontal="center" vertical="center" wrapText="1"/>
    </xf>
    <xf numFmtId="0" fontId="6" fillId="0" borderId="0" xfId="5" applyFont="1" applyFill="1" applyAlignment="1">
      <alignment horizontal="justify" vertical="top" wrapText="1"/>
    </xf>
    <xf numFmtId="0" fontId="74" fillId="0" borderId="31" xfId="8" applyFont="1" applyFill="1" applyBorder="1" applyAlignment="1">
      <alignment horizontal="left" vertical="top" wrapText="1"/>
    </xf>
    <xf numFmtId="0" fontId="72" fillId="0" borderId="31" xfId="8" applyFont="1" applyFill="1" applyBorder="1" applyAlignment="1">
      <alignment horizontal="left" vertical="top" wrapText="1"/>
    </xf>
    <xf numFmtId="0" fontId="76" fillId="2" borderId="31" xfId="5" applyFont="1" applyFill="1" applyBorder="1" applyAlignment="1">
      <alignment horizontal="center" vertical="center" wrapText="1"/>
    </xf>
    <xf numFmtId="0" fontId="74" fillId="0" borderId="31" xfId="5" applyFont="1" applyFill="1" applyBorder="1" applyAlignment="1">
      <alignment horizontal="left" vertical="top" wrapText="1"/>
    </xf>
    <xf numFmtId="0" fontId="6" fillId="0" borderId="31" xfId="5" applyFont="1" applyFill="1" applyBorder="1" applyAlignment="1">
      <alignment horizontal="center" vertical="center" wrapText="1"/>
    </xf>
    <xf numFmtId="0" fontId="75" fillId="0" borderId="31" xfId="5" applyFont="1" applyFill="1" applyBorder="1" applyAlignment="1">
      <alignment horizontal="left" vertical="top" wrapText="1"/>
    </xf>
    <xf numFmtId="2" fontId="6" fillId="0" borderId="31" xfId="5" applyNumberFormat="1" applyFont="1" applyFill="1" applyBorder="1" applyAlignment="1">
      <alignment horizontal="center" vertical="center" wrapText="1"/>
    </xf>
    <xf numFmtId="2" fontId="76" fillId="2" borderId="31" xfId="5" applyNumberFormat="1" applyFont="1" applyFill="1" applyBorder="1" applyAlignment="1">
      <alignment horizontal="center" vertical="center" wrapText="1"/>
    </xf>
    <xf numFmtId="0" fontId="76" fillId="2" borderId="31" xfId="8" applyFont="1" applyFill="1" applyBorder="1" applyAlignment="1">
      <alignment horizontal="center" vertical="center" wrapText="1"/>
    </xf>
    <xf numFmtId="2" fontId="76" fillId="2" borderId="31" xfId="8" applyNumberFormat="1" applyFont="1" applyFill="1" applyBorder="1" applyAlignment="1">
      <alignment horizontal="center" vertical="center" wrapText="1"/>
    </xf>
    <xf numFmtId="0" fontId="6" fillId="0" borderId="0" xfId="8" applyFont="1" applyFill="1" applyAlignment="1">
      <alignment horizontal="justify" vertical="top" wrapText="1"/>
    </xf>
    <xf numFmtId="0" fontId="6" fillId="0" borderId="31" xfId="8" applyFont="1" applyFill="1" applyBorder="1" applyAlignment="1">
      <alignment horizontal="center" vertical="center" wrapText="1"/>
    </xf>
    <xf numFmtId="2" fontId="6" fillId="0" borderId="31" xfId="8" applyNumberFormat="1" applyFont="1" applyFill="1" applyBorder="1" applyAlignment="1">
      <alignment horizontal="center" vertical="center" wrapText="1"/>
    </xf>
    <xf numFmtId="0" fontId="73" fillId="0" borderId="31" xfId="8" applyFont="1" applyFill="1" applyBorder="1" applyAlignment="1">
      <alignment horizontal="justify" vertical="top" wrapText="1"/>
    </xf>
    <xf numFmtId="0" fontId="77" fillId="2" borderId="31" xfId="0" applyFont="1" applyFill="1" applyBorder="1"/>
    <xf numFmtId="0" fontId="77" fillId="2" borderId="31" xfId="0" applyFont="1" applyFill="1" applyBorder="1" applyAlignment="1">
      <alignment horizontal="center" vertical="center"/>
    </xf>
    <xf numFmtId="2" fontId="77" fillId="2" borderId="31" xfId="0" applyNumberFormat="1" applyFont="1" applyFill="1" applyBorder="1" applyAlignment="1">
      <alignment horizontal="center" vertical="center"/>
    </xf>
    <xf numFmtId="0" fontId="78" fillId="0" borderId="0" xfId="0" applyFont="1"/>
    <xf numFmtId="0" fontId="79" fillId="2" borderId="1" xfId="0" applyFont="1" applyFill="1" applyBorder="1" applyAlignment="1">
      <alignment horizontal="left" vertical="top" wrapText="1"/>
    </xf>
    <xf numFmtId="0" fontId="79" fillId="2" borderId="2" xfId="0" applyFont="1" applyFill="1" applyBorder="1" applyAlignment="1">
      <alignment horizontal="left" vertical="top" wrapText="1"/>
    </xf>
    <xf numFmtId="0" fontId="79" fillId="2" borderId="3" xfId="0" applyFont="1" applyFill="1" applyBorder="1" applyAlignment="1">
      <alignment horizontal="left" vertical="top" wrapText="1"/>
    </xf>
    <xf numFmtId="0" fontId="80" fillId="0" borderId="0" xfId="0" applyFont="1" applyAlignment="1">
      <alignment vertical="center" wrapText="1"/>
    </xf>
    <xf numFmtId="0" fontId="79" fillId="2" borderId="1" xfId="0" applyFont="1" applyFill="1" applyBorder="1" applyAlignment="1">
      <alignment horizontal="left" vertical="center" wrapText="1"/>
    </xf>
    <xf numFmtId="0" fontId="79" fillId="2" borderId="2" xfId="0" applyFont="1" applyFill="1" applyBorder="1" applyAlignment="1">
      <alignment horizontal="left" vertical="center" wrapText="1"/>
    </xf>
    <xf numFmtId="0" fontId="79" fillId="2" borderId="3" xfId="0" applyFont="1" applyFill="1" applyBorder="1" applyAlignment="1">
      <alignment horizontal="left" vertical="center" wrapText="1"/>
    </xf>
    <xf numFmtId="0" fontId="80" fillId="0" borderId="0" xfId="0" applyFont="1"/>
    <xf numFmtId="0" fontId="83" fillId="0" borderId="0" xfId="0" applyFont="1" applyFill="1" applyBorder="1" applyAlignment="1">
      <alignment vertical="justify" wrapText="1"/>
    </xf>
    <xf numFmtId="0" fontId="80" fillId="0" borderId="0" xfId="0" applyFont="1" applyBorder="1" applyAlignment="1">
      <alignment wrapText="1"/>
    </xf>
    <xf numFmtId="0" fontId="80" fillId="0" borderId="0" xfId="0" applyFont="1" applyBorder="1" applyAlignment="1">
      <alignment vertical="top" wrapText="1"/>
    </xf>
    <xf numFmtId="0" fontId="80" fillId="0" borderId="0" xfId="0" applyFont="1" applyAlignment="1">
      <alignment vertical="top" wrapText="1"/>
    </xf>
    <xf numFmtId="0" fontId="71" fillId="2" borderId="31" xfId="0" applyFont="1" applyFill="1" applyBorder="1" applyAlignment="1">
      <alignment horizontal="center" vertical="center" wrapText="1"/>
    </xf>
    <xf numFmtId="0" fontId="73" fillId="26" borderId="31" xfId="0" applyFont="1" applyFill="1" applyBorder="1" applyAlignment="1">
      <alignment horizontal="center" vertical="center" wrapText="1"/>
    </xf>
    <xf numFmtId="0" fontId="85" fillId="2" borderId="31" xfId="0" applyFont="1" applyFill="1" applyBorder="1" applyAlignment="1">
      <alignment horizontal="center" vertical="center" wrapText="1"/>
    </xf>
    <xf numFmtId="0" fontId="73" fillId="0" borderId="31" xfId="0" applyFont="1" applyFill="1" applyBorder="1" applyAlignment="1">
      <alignment horizontal="center" vertical="center" wrapText="1"/>
    </xf>
    <xf numFmtId="2" fontId="73" fillId="0" borderId="31" xfId="0" applyNumberFormat="1" applyFont="1" applyFill="1" applyBorder="1" applyAlignment="1">
      <alignment horizontal="center" vertical="center" wrapText="1"/>
    </xf>
    <xf numFmtId="0" fontId="84" fillId="0" borderId="31" xfId="0" applyFont="1" applyBorder="1" applyAlignment="1">
      <alignment horizontal="left" vertical="top" wrapText="1"/>
    </xf>
    <xf numFmtId="0" fontId="80" fillId="0" borderId="31" xfId="0" applyFont="1" applyBorder="1" applyAlignment="1">
      <alignment horizontal="left" vertical="top" wrapText="1"/>
    </xf>
    <xf numFmtId="2" fontId="85" fillId="2" borderId="31" xfId="0" applyNumberFormat="1" applyFont="1" applyFill="1" applyBorder="1" applyAlignment="1">
      <alignment horizontal="center" vertical="center" wrapText="1"/>
    </xf>
    <xf numFmtId="0" fontId="82" fillId="0" borderId="31" xfId="0" applyFont="1" applyBorder="1" applyAlignment="1">
      <alignment horizontal="left" vertical="top" wrapText="1"/>
    </xf>
    <xf numFmtId="0" fontId="81" fillId="0" borderId="31" xfId="0" applyFont="1" applyBorder="1" applyAlignment="1">
      <alignment horizontal="left" vertical="top" wrapText="1"/>
    </xf>
    <xf numFmtId="2" fontId="71" fillId="2" borderId="31" xfId="0" applyNumberFormat="1" applyFont="1" applyFill="1" applyBorder="1" applyAlignment="1">
      <alignment horizontal="center" vertical="center" wrapText="1"/>
    </xf>
    <xf numFmtId="0" fontId="84" fillId="0" borderId="0" xfId="0" applyFont="1" applyAlignment="1">
      <alignment vertical="top" wrapText="1"/>
    </xf>
    <xf numFmtId="0" fontId="85" fillId="2" borderId="12" xfId="0" applyFont="1" applyFill="1" applyBorder="1"/>
    <xf numFmtId="0" fontId="85" fillId="2" borderId="13" xfId="0" applyFont="1" applyFill="1" applyBorder="1"/>
    <xf numFmtId="0" fontId="80" fillId="0" borderId="31" xfId="0" applyFont="1" applyBorder="1" applyAlignment="1">
      <alignment horizontal="center" vertical="center" wrapText="1"/>
    </xf>
    <xf numFmtId="2" fontId="80" fillId="0" borderId="31" xfId="0" applyNumberFormat="1" applyFont="1" applyBorder="1" applyAlignment="1">
      <alignment horizontal="center" vertical="center" wrapText="1"/>
    </xf>
    <xf numFmtId="0" fontId="71" fillId="2" borderId="31" xfId="0" applyFont="1" applyFill="1" applyBorder="1"/>
    <xf numFmtId="0" fontId="71" fillId="2" borderId="31" xfId="0" applyFont="1" applyFill="1" applyBorder="1" applyAlignment="1">
      <alignment horizontal="center" vertical="center"/>
    </xf>
    <xf numFmtId="2" fontId="71" fillId="2" borderId="31" xfId="0" applyNumberFormat="1" applyFont="1" applyFill="1" applyBorder="1" applyAlignment="1">
      <alignment horizontal="center" vertical="center"/>
    </xf>
    <xf numFmtId="0" fontId="84" fillId="0" borderId="0" xfId="0" applyFont="1"/>
    <xf numFmtId="0" fontId="71" fillId="2" borderId="12" xfId="0" applyFont="1" applyFill="1" applyBorder="1" applyAlignment="1">
      <alignment vertical="top" wrapText="1"/>
    </xf>
    <xf numFmtId="0" fontId="71" fillId="2" borderId="14" xfId="0" applyFont="1" applyFill="1" applyBorder="1" applyAlignment="1">
      <alignment vertical="top" wrapText="1"/>
    </xf>
    <xf numFmtId="0" fontId="71" fillId="2" borderId="13" xfId="0" applyFont="1" applyFill="1" applyBorder="1" applyAlignment="1">
      <alignment vertical="top" wrapText="1"/>
    </xf>
    <xf numFmtId="0" fontId="73" fillId="0" borderId="0" xfId="0" applyFont="1" applyFill="1" applyAlignment="1">
      <alignment horizontal="justify" vertical="top" wrapText="1"/>
    </xf>
    <xf numFmtId="0" fontId="73" fillId="0" borderId="31" xfId="0" applyFont="1" applyFill="1" applyBorder="1" applyAlignment="1">
      <alignment horizontal="left" vertical="top" wrapText="1"/>
    </xf>
    <xf numFmtId="0" fontId="72" fillId="0" borderId="31" xfId="0" applyFont="1" applyFill="1" applyBorder="1" applyAlignment="1">
      <alignment horizontal="left" vertical="top" wrapText="1"/>
    </xf>
    <xf numFmtId="0" fontId="72" fillId="0" borderId="31" xfId="0" applyFont="1" applyFill="1" applyBorder="1" applyAlignment="1">
      <alignment vertical="top" wrapText="1"/>
    </xf>
    <xf numFmtId="0" fontId="71" fillId="2" borderId="31" xfId="0" applyFont="1" applyFill="1" applyBorder="1" applyAlignment="1">
      <alignment vertical="top" wrapText="1"/>
    </xf>
    <xf numFmtId="0" fontId="73" fillId="0" borderId="0" xfId="87" applyFont="1" applyFill="1" applyAlignment="1">
      <alignment horizontal="justify" vertical="center" wrapText="1"/>
    </xf>
    <xf numFmtId="0" fontId="72" fillId="0" borderId="31" xfId="87" applyFont="1" applyFill="1" applyBorder="1" applyAlignment="1">
      <alignment horizontal="left" vertical="top" wrapText="1" indent="1"/>
    </xf>
    <xf numFmtId="0" fontId="74" fillId="0" borderId="31" xfId="87" applyFont="1" applyFill="1" applyBorder="1" applyAlignment="1">
      <alignment horizontal="left" vertical="top" wrapText="1" indent="1"/>
    </xf>
    <xf numFmtId="0" fontId="73" fillId="2" borderId="31" xfId="0" applyFont="1" applyFill="1" applyBorder="1" applyAlignment="1">
      <alignment horizontal="center" vertical="center" wrapText="1"/>
    </xf>
    <xf numFmtId="2" fontId="73" fillId="2" borderId="31" xfId="0" applyNumberFormat="1" applyFont="1" applyFill="1" applyBorder="1" applyAlignment="1">
      <alignment horizontal="center" vertical="center" wrapText="1"/>
    </xf>
    <xf numFmtId="0" fontId="73" fillId="0" borderId="0" xfId="9" applyFont="1" applyFill="1" applyAlignment="1">
      <alignment horizontal="justify" vertical="center" wrapText="1"/>
    </xf>
    <xf numFmtId="0" fontId="72" fillId="0" borderId="31" xfId="9" applyFont="1" applyFill="1" applyBorder="1" applyAlignment="1">
      <alignment horizontal="left" vertical="top" wrapText="1" indent="1"/>
    </xf>
    <xf numFmtId="0" fontId="73" fillId="0" borderId="31" xfId="9" applyFont="1" applyFill="1" applyBorder="1" applyAlignment="1">
      <alignment horizontal="left" vertical="top" wrapText="1" indent="1"/>
    </xf>
    <xf numFmtId="9" fontId="73" fillId="0" borderId="31" xfId="0" applyNumberFormat="1" applyFont="1" applyFill="1" applyBorder="1" applyAlignment="1">
      <alignment horizontal="center" vertical="center" wrapText="1"/>
    </xf>
    <xf numFmtId="0" fontId="75" fillId="0" borderId="31" xfId="87" applyFont="1" applyFill="1" applyBorder="1" applyAlignment="1">
      <alignment horizontal="left" vertical="top" wrapText="1" indent="1"/>
    </xf>
    <xf numFmtId="0" fontId="74" fillId="0" borderId="31" xfId="9" applyFont="1" applyFill="1" applyBorder="1" applyAlignment="1">
      <alignment horizontal="left" vertical="top" wrapText="1" indent="1"/>
    </xf>
    <xf numFmtId="0" fontId="75" fillId="0" borderId="31" xfId="9" applyFont="1" applyFill="1" applyBorder="1" applyAlignment="1">
      <alignment horizontal="left" vertical="top" wrapText="1" indent="1"/>
    </xf>
    <xf numFmtId="0" fontId="46" fillId="2" borderId="31" xfId="9" applyFont="1" applyFill="1" applyBorder="1" applyAlignment="1">
      <alignment horizontal="centerContinuous" vertical="center" wrapText="1"/>
    </xf>
    <xf numFmtId="0" fontId="76" fillId="2" borderId="31" xfId="9" applyFont="1" applyFill="1" applyBorder="1" applyAlignment="1">
      <alignment horizontal="centerContinuous" vertical="center" wrapText="1"/>
    </xf>
    <xf numFmtId="0" fontId="6" fillId="0" borderId="31" xfId="0" applyFont="1" applyFill="1" applyBorder="1" applyAlignment="1">
      <alignment horizontal="center" vertical="center" wrapText="1"/>
    </xf>
    <xf numFmtId="2" fontId="6" fillId="0" borderId="31" xfId="0" applyNumberFormat="1" applyFont="1" applyFill="1" applyBorder="1" applyAlignment="1">
      <alignment horizontal="center" vertical="center" wrapText="1"/>
    </xf>
    <xf numFmtId="0" fontId="76" fillId="2" borderId="31" xfId="0" applyFont="1" applyFill="1" applyBorder="1" applyAlignment="1">
      <alignment horizontal="center" vertical="center" wrapText="1"/>
    </xf>
    <xf numFmtId="2" fontId="46" fillId="2" borderId="31" xfId="0" applyNumberFormat="1" applyFont="1" applyFill="1" applyBorder="1" applyAlignment="1">
      <alignment horizontal="center" vertical="center" wrapText="1"/>
    </xf>
    <xf numFmtId="0" fontId="50" fillId="0" borderId="0" xfId="0" applyFont="1" applyFill="1" applyBorder="1" applyAlignment="1">
      <alignment horizontal="center" vertical="center" wrapText="1"/>
    </xf>
    <xf numFmtId="0" fontId="50" fillId="0" borderId="0" xfId="85" applyFont="1" applyBorder="1" applyAlignment="1">
      <alignment horizontal="center"/>
    </xf>
    <xf numFmtId="0" fontId="51" fillId="0" borderId="0" xfId="0" applyFont="1" applyBorder="1" applyAlignment="1">
      <alignment horizontal="center"/>
    </xf>
    <xf numFmtId="0" fontId="50" fillId="0" borderId="0" xfId="0" applyFont="1" applyBorder="1" applyAlignment="1">
      <alignment horizontal="center"/>
    </xf>
    <xf numFmtId="0" fontId="54" fillId="2" borderId="16" xfId="86" applyFont="1" applyFill="1" applyBorder="1" applyAlignment="1">
      <alignment horizontal="center" vertical="center" wrapText="1"/>
    </xf>
    <xf numFmtId="0" fontId="47" fillId="2" borderId="36" xfId="0" applyFont="1" applyFill="1" applyBorder="1" applyAlignment="1">
      <alignment horizontal="center"/>
    </xf>
    <xf numFmtId="0" fontId="47" fillId="2" borderId="35" xfId="0" applyFont="1" applyFill="1" applyBorder="1" applyAlignment="1">
      <alignment horizontal="center"/>
    </xf>
    <xf numFmtId="0" fontId="66" fillId="0" borderId="0" xfId="0" applyFont="1" applyFill="1" applyBorder="1" applyAlignment="1">
      <alignment horizontal="center" vertical="center" wrapText="1"/>
    </xf>
    <xf numFmtId="0" fontId="65" fillId="0" borderId="0" xfId="85" applyFont="1" applyBorder="1" applyAlignment="1">
      <alignment horizontal="center"/>
    </xf>
    <xf numFmtId="0" fontId="33" fillId="2" borderId="33" xfId="0" applyFont="1" applyFill="1" applyBorder="1" applyAlignment="1">
      <alignment horizontal="center" vertical="center" wrapText="1"/>
    </xf>
    <xf numFmtId="0" fontId="33" fillId="2" borderId="39" xfId="0" applyFont="1" applyFill="1" applyBorder="1" applyAlignment="1">
      <alignment horizontal="center" vertical="center" wrapText="1"/>
    </xf>
    <xf numFmtId="0" fontId="33" fillId="2" borderId="34" xfId="0" applyFont="1" applyFill="1" applyBorder="1" applyAlignment="1">
      <alignment horizontal="center" vertical="center" wrapText="1"/>
    </xf>
    <xf numFmtId="0" fontId="9" fillId="0" borderId="0" xfId="85" applyFont="1" applyBorder="1" applyAlignment="1">
      <alignment horizontal="center"/>
    </xf>
    <xf numFmtId="0" fontId="33" fillId="2" borderId="40"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9" xfId="0" applyFont="1" applyFill="1" applyBorder="1" applyAlignment="1">
      <alignment horizontal="center" vertical="center" wrapText="1"/>
    </xf>
    <xf numFmtId="0" fontId="39" fillId="2" borderId="34" xfId="0" applyFont="1" applyFill="1" applyBorder="1" applyAlignment="1">
      <alignment horizontal="center" vertical="center" wrapText="1"/>
    </xf>
    <xf numFmtId="0" fontId="45" fillId="0" borderId="36" xfId="85" applyFont="1" applyBorder="1" applyAlignment="1">
      <alignment horizontal="center" vertical="center" wrapText="1"/>
    </xf>
    <xf numFmtId="0" fontId="45" fillId="0" borderId="35" xfId="85" applyFont="1" applyBorder="1" applyAlignment="1">
      <alignment horizontal="center" vertical="center" wrapText="1"/>
    </xf>
    <xf numFmtId="0" fontId="71" fillId="2" borderId="12" xfId="0" applyFont="1" applyFill="1" applyBorder="1" applyAlignment="1">
      <alignment horizontal="center" vertical="top" wrapText="1"/>
    </xf>
    <xf numFmtId="0" fontId="71" fillId="2" borderId="13" xfId="0" applyFont="1" applyFill="1" applyBorder="1" applyAlignment="1">
      <alignment horizontal="center" vertical="top" wrapText="1"/>
    </xf>
    <xf numFmtId="0" fontId="83" fillId="0" borderId="0" xfId="0" applyFont="1" applyFill="1" applyBorder="1" applyAlignment="1">
      <alignment horizontal="center" vertical="justify" wrapText="1"/>
    </xf>
    <xf numFmtId="0" fontId="71" fillId="2" borderId="12" xfId="0" applyFont="1" applyFill="1" applyBorder="1" applyAlignment="1">
      <alignment horizontal="center"/>
    </xf>
    <xf numFmtId="0" fontId="71" fillId="2" borderId="13" xfId="0" applyFont="1" applyFill="1" applyBorder="1" applyAlignment="1">
      <alignment horizontal="center"/>
    </xf>
    <xf numFmtId="0" fontId="71" fillId="2" borderId="12" xfId="0" applyFont="1" applyFill="1" applyBorder="1" applyAlignment="1">
      <alignment horizontal="center" vertical="center" wrapText="1"/>
    </xf>
    <xf numFmtId="0" fontId="71" fillId="2" borderId="13" xfId="0" applyFont="1" applyFill="1" applyBorder="1" applyAlignment="1">
      <alignment horizontal="center" vertical="center" wrapText="1"/>
    </xf>
    <xf numFmtId="0" fontId="80" fillId="0" borderId="7" xfId="0" applyFont="1" applyBorder="1" applyAlignment="1">
      <alignment horizontal="center" wrapText="1"/>
    </xf>
    <xf numFmtId="0" fontId="80" fillId="0" borderId="31" xfId="0" applyFont="1" applyBorder="1" applyAlignment="1">
      <alignment horizontal="left" vertical="top" wrapText="1"/>
    </xf>
    <xf numFmtId="0" fontId="80" fillId="0" borderId="31" xfId="0" applyFont="1" applyBorder="1" applyAlignment="1">
      <alignment horizontal="center" vertical="center" wrapText="1"/>
    </xf>
    <xf numFmtId="0" fontId="84" fillId="0" borderId="31" xfId="0" applyFont="1" applyBorder="1" applyAlignment="1">
      <alignment horizontal="center" vertical="center" wrapText="1"/>
    </xf>
    <xf numFmtId="0" fontId="84" fillId="0" borderId="31" xfId="0" applyFont="1" applyBorder="1" applyAlignment="1">
      <alignment vertical="top" wrapText="1"/>
    </xf>
    <xf numFmtId="0" fontId="84" fillId="0" borderId="31" xfId="0" applyFont="1" applyBorder="1" applyAlignment="1">
      <alignment horizontal="center" vertical="top" wrapText="1"/>
    </xf>
    <xf numFmtId="0" fontId="80" fillId="0" borderId="31" xfId="0" applyFont="1" applyBorder="1" applyAlignment="1">
      <alignment horizontal="center" vertical="top" wrapText="1"/>
    </xf>
    <xf numFmtId="0" fontId="79" fillId="2" borderId="31" xfId="0" applyFont="1" applyFill="1" applyBorder="1" applyAlignment="1">
      <alignment vertical="top" wrapText="1"/>
    </xf>
    <xf numFmtId="0" fontId="82" fillId="3" borderId="31" xfId="0" applyFont="1" applyFill="1" applyBorder="1" applyAlignment="1">
      <alignment vertical="top" wrapText="1"/>
    </xf>
    <xf numFmtId="0" fontId="84" fillId="3" borderId="31" xfId="0" applyFont="1" applyFill="1" applyBorder="1" applyAlignment="1">
      <alignment vertical="top" wrapText="1"/>
    </xf>
    <xf numFmtId="0" fontId="84" fillId="0" borderId="31" xfId="0" applyFont="1" applyBorder="1" applyAlignment="1">
      <alignment horizontal="left" vertical="top" wrapText="1"/>
    </xf>
    <xf numFmtId="0" fontId="79" fillId="2" borderId="12" xfId="0" applyFont="1" applyFill="1" applyBorder="1" applyAlignment="1">
      <alignment vertical="top" wrapText="1"/>
    </xf>
    <xf numFmtId="0" fontId="71" fillId="2" borderId="31" xfId="0" applyFont="1" applyFill="1" applyBorder="1" applyAlignment="1">
      <alignment horizontal="center" vertical="center" wrapText="1"/>
    </xf>
    <xf numFmtId="0" fontId="71" fillId="2" borderId="31" xfId="0" applyFont="1" applyFill="1" applyBorder="1" applyAlignment="1">
      <alignment vertical="top" wrapText="1"/>
    </xf>
    <xf numFmtId="0" fontId="71" fillId="2" borderId="12" xfId="0" applyFont="1" applyFill="1" applyBorder="1" applyAlignment="1">
      <alignment horizontal="left" vertical="top" wrapText="1"/>
    </xf>
    <xf numFmtId="0" fontId="71" fillId="2" borderId="14" xfId="0" applyFont="1" applyFill="1" applyBorder="1" applyAlignment="1">
      <alignment horizontal="left" vertical="top" wrapText="1"/>
    </xf>
    <xf numFmtId="0" fontId="71" fillId="2" borderId="13" xfId="0" applyFont="1" applyFill="1" applyBorder="1" applyAlignment="1">
      <alignment horizontal="left" vertical="top" wrapText="1"/>
    </xf>
    <xf numFmtId="164" fontId="73" fillId="0" borderId="12" xfId="0" applyNumberFormat="1" applyFont="1" applyFill="1" applyBorder="1" applyAlignment="1">
      <alignment horizontal="center" vertical="top" wrapText="1"/>
    </xf>
    <xf numFmtId="164" fontId="73" fillId="0" borderId="14" xfId="0" applyNumberFormat="1" applyFont="1" applyFill="1" applyBorder="1" applyAlignment="1">
      <alignment horizontal="center" vertical="top" wrapText="1"/>
    </xf>
    <xf numFmtId="164" fontId="73" fillId="0" borderId="13" xfId="0" applyNumberFormat="1" applyFont="1" applyFill="1" applyBorder="1" applyAlignment="1">
      <alignment horizontal="center" vertical="top" wrapText="1"/>
    </xf>
    <xf numFmtId="0" fontId="71" fillId="2" borderId="14" xfId="0" applyFont="1" applyFill="1" applyBorder="1" applyAlignment="1">
      <alignment horizontal="center"/>
    </xf>
    <xf numFmtId="0" fontId="79" fillId="2" borderId="31" xfId="0" applyFont="1" applyFill="1" applyBorder="1" applyAlignment="1">
      <alignment horizontal="left" vertical="top" wrapText="1"/>
    </xf>
    <xf numFmtId="164" fontId="73" fillId="0" borderId="31" xfId="87" applyNumberFormat="1" applyFont="1" applyFill="1" applyBorder="1" applyAlignment="1">
      <alignment horizontal="center" vertical="top" wrapText="1"/>
    </xf>
    <xf numFmtId="0" fontId="73" fillId="0" borderId="12" xfId="0" applyFont="1" applyFill="1" applyBorder="1" applyAlignment="1">
      <alignment horizontal="center" vertical="top" wrapText="1"/>
    </xf>
    <xf numFmtId="0" fontId="73" fillId="0" borderId="14" xfId="0" applyFont="1" applyFill="1" applyBorder="1" applyAlignment="1">
      <alignment horizontal="center" vertical="top" wrapText="1"/>
    </xf>
    <xf numFmtId="0" fontId="73" fillId="0" borderId="13" xfId="0" applyFont="1" applyFill="1" applyBorder="1" applyAlignment="1">
      <alignment horizontal="center" vertical="top" wrapText="1"/>
    </xf>
    <xf numFmtId="0" fontId="86" fillId="2" borderId="31" xfId="9" applyFont="1" applyFill="1" applyBorder="1" applyAlignment="1">
      <alignment horizontal="left" vertical="center" wrapText="1"/>
    </xf>
    <xf numFmtId="0" fontId="72" fillId="0" borderId="31" xfId="9" applyFont="1" applyFill="1" applyBorder="1" applyAlignment="1">
      <alignment horizontal="center" vertical="top" wrapText="1"/>
    </xf>
    <xf numFmtId="164" fontId="72" fillId="0" borderId="31" xfId="9" applyNumberFormat="1" applyFont="1" applyFill="1" applyBorder="1" applyAlignment="1">
      <alignment horizontal="center" vertical="top" wrapText="1"/>
    </xf>
    <xf numFmtId="164" fontId="73" fillId="0" borderId="31" xfId="9" applyNumberFormat="1" applyFont="1" applyFill="1" applyBorder="1" applyAlignment="1">
      <alignment horizontal="center" vertical="top" wrapText="1"/>
    </xf>
    <xf numFmtId="0" fontId="72" fillId="0" borderId="12" xfId="0" applyFont="1" applyFill="1" applyBorder="1" applyAlignment="1">
      <alignment horizontal="center" vertical="top" wrapText="1"/>
    </xf>
    <xf numFmtId="0" fontId="72" fillId="0" borderId="14" xfId="0" applyFont="1" applyFill="1" applyBorder="1" applyAlignment="1">
      <alignment horizontal="center" vertical="top" wrapText="1"/>
    </xf>
    <xf numFmtId="0" fontId="72" fillId="0" borderId="13" xfId="0" applyFont="1" applyFill="1" applyBorder="1" applyAlignment="1">
      <alignment horizontal="center" vertical="top" wrapText="1"/>
    </xf>
    <xf numFmtId="164" fontId="72" fillId="0" borderId="12" xfId="0" applyNumberFormat="1" applyFont="1" applyFill="1" applyBorder="1" applyAlignment="1">
      <alignment horizontal="center" vertical="top" wrapText="1"/>
    </xf>
    <xf numFmtId="164" fontId="72" fillId="0" borderId="14" xfId="0" applyNumberFormat="1" applyFont="1" applyFill="1" applyBorder="1" applyAlignment="1">
      <alignment horizontal="center" vertical="top" wrapText="1"/>
    </xf>
    <xf numFmtId="164" fontId="72" fillId="0" borderId="13" xfId="0" applyNumberFormat="1" applyFont="1" applyFill="1" applyBorder="1" applyAlignment="1">
      <alignment horizontal="center" vertical="top" wrapText="1"/>
    </xf>
    <xf numFmtId="0" fontId="72" fillId="0" borderId="12" xfId="0" applyFont="1" applyFill="1" applyBorder="1" applyAlignment="1">
      <alignment horizontal="left" vertical="top" wrapText="1"/>
    </xf>
    <xf numFmtId="0" fontId="72" fillId="0" borderId="14" xfId="0" applyFont="1" applyFill="1" applyBorder="1" applyAlignment="1">
      <alignment horizontal="left" vertical="top" wrapText="1"/>
    </xf>
    <xf numFmtId="0" fontId="72" fillId="0" borderId="13" xfId="0" applyFont="1" applyFill="1" applyBorder="1" applyAlignment="1">
      <alignment horizontal="left" vertical="top" wrapText="1"/>
    </xf>
    <xf numFmtId="0" fontId="81" fillId="0" borderId="6" xfId="0" applyFont="1" applyBorder="1" applyAlignment="1">
      <alignment horizontal="center" vertical="top" wrapText="1"/>
    </xf>
    <xf numFmtId="0" fontId="81" fillId="0" borderId="7" xfId="0" applyFont="1" applyBorder="1" applyAlignment="1">
      <alignment horizontal="center" vertical="top" wrapText="1"/>
    </xf>
    <xf numFmtId="0" fontId="81" fillId="0" borderId="8" xfId="0" applyFont="1" applyBorder="1" applyAlignment="1">
      <alignment horizontal="center" vertical="top" wrapText="1"/>
    </xf>
    <xf numFmtId="0" fontId="79" fillId="2" borderId="31" xfId="0" applyFont="1" applyFill="1" applyBorder="1" applyAlignment="1">
      <alignment horizontal="center" vertical="center" wrapText="1"/>
    </xf>
    <xf numFmtId="0" fontId="85" fillId="2" borderId="12" xfId="0" applyFont="1" applyFill="1" applyBorder="1" applyAlignment="1">
      <alignment horizontal="center"/>
    </xf>
    <xf numFmtId="0" fontId="85" fillId="2" borderId="13" xfId="0" applyFont="1" applyFill="1" applyBorder="1" applyAlignment="1">
      <alignment horizontal="center"/>
    </xf>
    <xf numFmtId="0" fontId="84" fillId="0" borderId="31" xfId="0" applyFont="1" applyBorder="1" applyAlignment="1">
      <alignment horizontal="left" vertical="center" wrapText="1"/>
    </xf>
    <xf numFmtId="164" fontId="75" fillId="0" borderId="31" xfId="8" applyNumberFormat="1" applyFont="1" applyFill="1" applyBorder="1" applyAlignment="1">
      <alignment horizontal="center" vertical="top" wrapText="1"/>
    </xf>
    <xf numFmtId="164" fontId="74" fillId="0" borderId="31" xfId="8" applyNumberFormat="1" applyFont="1" applyFill="1" applyBorder="1" applyAlignment="1">
      <alignment horizontal="center" vertical="top" wrapText="1"/>
    </xf>
    <xf numFmtId="0" fontId="71" fillId="2" borderId="31" xfId="8" applyFont="1" applyFill="1" applyBorder="1" applyAlignment="1">
      <alignment horizontal="left" vertical="top" wrapText="1"/>
    </xf>
    <xf numFmtId="164" fontId="74" fillId="0" borderId="31" xfId="5" applyNumberFormat="1" applyFont="1" applyFill="1" applyBorder="1" applyAlignment="1">
      <alignment horizontal="center" vertical="top" wrapText="1"/>
    </xf>
    <xf numFmtId="164" fontId="75" fillId="0" borderId="31" xfId="5" applyNumberFormat="1" applyFont="1" applyFill="1" applyBorder="1" applyAlignment="1">
      <alignment horizontal="center" vertical="top" wrapText="1"/>
    </xf>
    <xf numFmtId="0" fontId="71" fillId="2" borderId="31" xfId="5" applyFont="1" applyFill="1" applyBorder="1" applyAlignment="1">
      <alignment horizontal="left" vertical="top" wrapText="1"/>
    </xf>
    <xf numFmtId="0" fontId="72" fillId="0" borderId="31" xfId="5" applyFont="1" applyFill="1" applyBorder="1" applyAlignment="1">
      <alignment horizontal="left" vertical="top" wrapText="1"/>
    </xf>
    <xf numFmtId="0" fontId="74" fillId="0" borderId="31" xfId="8" applyFont="1" applyFill="1" applyBorder="1" applyAlignment="1">
      <alignment horizontal="left" vertical="top" wrapText="1"/>
    </xf>
    <xf numFmtId="164" fontId="73" fillId="0" borderId="31" xfId="8" applyNumberFormat="1" applyFont="1" applyFill="1" applyBorder="1" applyAlignment="1">
      <alignment horizontal="center" vertical="top" wrapText="1"/>
    </xf>
    <xf numFmtId="0" fontId="41" fillId="0" borderId="0" xfId="0" applyFont="1" applyFill="1" applyBorder="1" applyAlignment="1">
      <alignment horizontal="center" vertical="justify" wrapText="1"/>
    </xf>
    <xf numFmtId="0" fontId="46" fillId="2" borderId="12" xfId="5" applyFont="1" applyFill="1" applyBorder="1" applyAlignment="1">
      <alignment horizontal="center" vertical="center" wrapText="1"/>
    </xf>
    <xf numFmtId="0" fontId="46" fillId="2" borderId="14" xfId="5" applyFont="1" applyFill="1" applyBorder="1" applyAlignment="1">
      <alignment horizontal="center" vertical="center" wrapText="1"/>
    </xf>
    <xf numFmtId="0" fontId="46" fillId="2" borderId="13" xfId="5" applyFont="1" applyFill="1" applyBorder="1" applyAlignment="1">
      <alignment horizontal="center" vertical="center" wrapText="1"/>
    </xf>
    <xf numFmtId="0" fontId="85" fillId="2" borderId="31" xfId="87" applyFont="1" applyFill="1" applyBorder="1" applyAlignment="1">
      <alignment horizontal="left" vertical="top" wrapText="1"/>
    </xf>
    <xf numFmtId="0" fontId="86" fillId="2" borderId="31" xfId="87" applyFont="1" applyFill="1" applyBorder="1" applyAlignment="1">
      <alignment horizontal="left" vertical="center" wrapText="1"/>
    </xf>
    <xf numFmtId="0" fontId="74" fillId="27" borderId="31" xfId="87" applyFont="1" applyFill="1" applyBorder="1" applyAlignment="1">
      <alignment horizontal="left" vertical="top" wrapText="1"/>
    </xf>
    <xf numFmtId="0" fontId="79" fillId="2" borderId="12" xfId="0" applyFont="1" applyFill="1" applyBorder="1" applyAlignment="1">
      <alignment horizontal="left" vertical="top" wrapText="1"/>
    </xf>
    <xf numFmtId="0" fontId="79" fillId="2" borderId="14" xfId="0" applyFont="1" applyFill="1" applyBorder="1" applyAlignment="1">
      <alignment horizontal="left" vertical="top" wrapText="1"/>
    </xf>
    <xf numFmtId="0" fontId="79" fillId="2" borderId="13" xfId="0" applyFont="1" applyFill="1" applyBorder="1" applyAlignment="1">
      <alignment horizontal="left" vertical="top" wrapText="1"/>
    </xf>
    <xf numFmtId="0" fontId="71" fillId="2" borderId="14" xfId="0" applyFont="1" applyFill="1" applyBorder="1" applyAlignment="1">
      <alignment horizontal="center" vertical="top" wrapText="1"/>
    </xf>
    <xf numFmtId="164" fontId="72" fillId="0" borderId="31" xfId="87" applyNumberFormat="1" applyFont="1" applyFill="1" applyBorder="1" applyAlignment="1">
      <alignment horizontal="center" vertical="top" wrapText="1"/>
    </xf>
    <xf numFmtId="0" fontId="71" fillId="2" borderId="31" xfId="87" applyFont="1" applyFill="1" applyBorder="1" applyAlignment="1">
      <alignment horizontal="left" vertical="center" wrapText="1"/>
    </xf>
    <xf numFmtId="164" fontId="72" fillId="0" borderId="31" xfId="8" applyNumberFormat="1" applyFont="1" applyFill="1" applyBorder="1" applyAlignment="1">
      <alignment horizontal="center" vertical="top" wrapText="1"/>
    </xf>
    <xf numFmtId="0" fontId="71" fillId="2" borderId="12" xfId="0" applyFont="1" applyFill="1" applyBorder="1" applyAlignment="1">
      <alignment horizontal="left"/>
    </xf>
    <xf numFmtId="0" fontId="71" fillId="2" borderId="14" xfId="0" applyFont="1" applyFill="1" applyBorder="1" applyAlignment="1">
      <alignment horizontal="left"/>
    </xf>
    <xf numFmtId="0" fontId="71" fillId="2" borderId="13" xfId="0" applyFont="1" applyFill="1" applyBorder="1" applyAlignment="1">
      <alignment horizontal="left"/>
    </xf>
    <xf numFmtId="0" fontId="74" fillId="0" borderId="31" xfId="87" applyFont="1" applyFill="1" applyBorder="1" applyAlignment="1">
      <alignment horizontal="left" vertical="top" wrapText="1"/>
    </xf>
    <xf numFmtId="0" fontId="52" fillId="0" borderId="0" xfId="0" applyFont="1" applyFill="1" applyBorder="1" applyAlignment="1">
      <alignment horizontal="center" vertical="justify" wrapText="1"/>
    </xf>
    <xf numFmtId="0" fontId="74" fillId="27" borderId="31" xfId="9" applyFont="1" applyFill="1" applyBorder="1" applyAlignment="1">
      <alignment horizontal="left" vertical="top" wrapText="1"/>
    </xf>
    <xf numFmtId="0" fontId="71" fillId="2" borderId="31" xfId="8" applyFont="1" applyFill="1" applyBorder="1" applyAlignment="1">
      <alignment horizontal="center" vertical="top" wrapText="1"/>
    </xf>
    <xf numFmtId="0" fontId="77" fillId="2" borderId="12" xfId="0" applyFont="1" applyFill="1" applyBorder="1" applyAlignment="1">
      <alignment horizontal="center"/>
    </xf>
    <xf numFmtId="0" fontId="77" fillId="2" borderId="14" xfId="0" applyFont="1" applyFill="1" applyBorder="1" applyAlignment="1">
      <alignment horizontal="center"/>
    </xf>
    <xf numFmtId="0" fontId="77" fillId="2" borderId="13" xfId="0" applyFont="1" applyFill="1" applyBorder="1" applyAlignment="1">
      <alignment horizontal="center"/>
    </xf>
    <xf numFmtId="0" fontId="84" fillId="3" borderId="31" xfId="0" applyFont="1" applyFill="1" applyBorder="1" applyAlignment="1">
      <alignment horizontal="justify" vertical="top" wrapText="1"/>
    </xf>
    <xf numFmtId="0" fontId="80" fillId="3" borderId="31" xfId="0" applyFont="1" applyFill="1" applyBorder="1" applyAlignment="1">
      <alignment horizontal="justify" vertical="top" wrapText="1"/>
    </xf>
    <xf numFmtId="0" fontId="80" fillId="0" borderId="31" xfId="0" applyFont="1" applyBorder="1" applyAlignment="1">
      <alignment vertical="top" wrapText="1"/>
    </xf>
    <xf numFmtId="0" fontId="79" fillId="2" borderId="31" xfId="0" applyFont="1" applyFill="1" applyBorder="1" applyAlignment="1">
      <alignment horizontal="center" vertical="top" wrapText="1"/>
    </xf>
    <xf numFmtId="0" fontId="84" fillId="0" borderId="31" xfId="0" applyFont="1" applyBorder="1" applyAlignment="1">
      <alignment horizontal="justify" vertical="top" wrapText="1"/>
    </xf>
    <xf numFmtId="0" fontId="80" fillId="0" borderId="31" xfId="0" applyFont="1" applyBorder="1" applyAlignment="1">
      <alignment horizontal="justify" vertical="top" wrapText="1"/>
    </xf>
    <xf numFmtId="2" fontId="80" fillId="0" borderId="31" xfId="0" applyNumberFormat="1" applyFont="1" applyBorder="1" applyAlignment="1">
      <alignment horizontal="center" vertical="center" wrapText="1"/>
    </xf>
    <xf numFmtId="0" fontId="70" fillId="0" borderId="31" xfId="0" applyFont="1" applyBorder="1" applyAlignment="1">
      <alignment horizontal="center" vertical="center" wrapText="1"/>
    </xf>
    <xf numFmtId="0" fontId="37" fillId="0" borderId="0" xfId="0" applyFont="1" applyAlignment="1">
      <alignment horizontal="center" vertical="top"/>
    </xf>
    <xf numFmtId="0" fontId="38" fillId="0" borderId="0" xfId="0" applyFont="1" applyAlignment="1">
      <alignment horizontal="center" vertical="top"/>
    </xf>
    <xf numFmtId="0" fontId="2" fillId="0" borderId="12" xfId="0" applyFont="1" applyFill="1" applyBorder="1" applyAlignment="1">
      <alignment horizontal="left" vertical="top" wrapText="1"/>
    </xf>
    <xf numFmtId="0" fontId="2" fillId="0" borderId="13" xfId="0" applyFont="1" applyFill="1" applyBorder="1" applyAlignment="1">
      <alignment horizontal="left" vertical="top"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2" fillId="0" borderId="4" xfId="0" applyFont="1" applyBorder="1" applyAlignment="1">
      <alignment vertical="top" wrapText="1"/>
    </xf>
    <xf numFmtId="0" fontId="2" fillId="0" borderId="5" xfId="0" applyFont="1" applyBorder="1" applyAlignment="1">
      <alignment vertical="top" wrapText="1"/>
    </xf>
    <xf numFmtId="0" fontId="2" fillId="0" borderId="6" xfId="0" applyFont="1" applyBorder="1" applyAlignment="1">
      <alignment vertical="top" wrapText="1"/>
    </xf>
    <xf numFmtId="0" fontId="2" fillId="0" borderId="8" xfId="0" applyFont="1" applyBorder="1" applyAlignment="1">
      <alignment vertical="top" wrapText="1"/>
    </xf>
    <xf numFmtId="0" fontId="57" fillId="2" borderId="12" xfId="0" applyFont="1" applyFill="1" applyBorder="1" applyAlignment="1">
      <alignment vertical="top" wrapText="1"/>
    </xf>
    <xf numFmtId="0" fontId="57" fillId="2" borderId="13" xfId="0" applyFont="1" applyFill="1" applyBorder="1" applyAlignment="1">
      <alignment vertical="top" wrapText="1"/>
    </xf>
    <xf numFmtId="0" fontId="2" fillId="0" borderId="1"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8" xfId="0" applyFont="1" applyFill="1" applyBorder="1" applyAlignment="1">
      <alignment horizontal="left" vertical="top" wrapText="1"/>
    </xf>
    <xf numFmtId="0" fontId="1" fillId="0" borderId="12" xfId="0" applyFont="1" applyFill="1" applyBorder="1" applyAlignment="1">
      <alignment horizontal="left" vertical="top" wrapText="1"/>
    </xf>
    <xf numFmtId="0" fontId="1" fillId="0" borderId="13" xfId="0" applyFont="1" applyFill="1" applyBorder="1" applyAlignment="1">
      <alignment horizontal="left" vertical="top" wrapText="1"/>
    </xf>
    <xf numFmtId="0" fontId="1" fillId="0" borderId="1" xfId="0" applyFont="1" applyBorder="1" applyAlignment="1">
      <alignment vertical="top" wrapText="1"/>
    </xf>
    <xf numFmtId="0" fontId="1" fillId="0" borderId="3" xfId="0" applyFont="1" applyBorder="1" applyAlignment="1">
      <alignment vertical="top" wrapText="1"/>
    </xf>
    <xf numFmtId="0" fontId="2" fillId="0" borderId="11" xfId="0" applyFont="1" applyBorder="1" applyAlignment="1">
      <alignment horizontal="center" vertical="center" wrapText="1"/>
    </xf>
    <xf numFmtId="2" fontId="2" fillId="0" borderId="10" xfId="0" applyNumberFormat="1" applyFont="1" applyBorder="1" applyAlignment="1">
      <alignment horizontal="center" vertical="center" wrapText="1"/>
    </xf>
    <xf numFmtId="2" fontId="2" fillId="0" borderId="11"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0" fontId="35" fillId="0" borderId="0" xfId="0" applyFont="1" applyBorder="1" applyAlignment="1">
      <alignment horizontal="center" vertical="top" wrapText="1"/>
    </xf>
    <xf numFmtId="0" fontId="35" fillId="0" borderId="4" xfId="0" applyFont="1" applyBorder="1" applyAlignment="1">
      <alignment horizontal="center" vertical="top" wrapText="1"/>
    </xf>
    <xf numFmtId="0" fontId="36" fillId="0" borderId="4" xfId="0" applyFont="1" applyBorder="1" applyAlignment="1">
      <alignment horizontal="center" vertical="top" wrapText="1"/>
    </xf>
    <xf numFmtId="0" fontId="36" fillId="0" borderId="0" xfId="0" applyFont="1" applyBorder="1" applyAlignment="1">
      <alignment horizontal="center" vertical="top" wrapText="1"/>
    </xf>
    <xf numFmtId="0" fontId="35" fillId="3" borderId="6" xfId="0" applyFont="1" applyFill="1" applyBorder="1" applyAlignment="1">
      <alignment horizontal="center" vertical="top" wrapText="1"/>
    </xf>
    <xf numFmtId="0" fontId="35" fillId="3" borderId="7" xfId="0" applyFont="1" applyFill="1" applyBorder="1" applyAlignment="1">
      <alignment horizontal="center" vertical="top"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2" fillId="0" borderId="31" xfId="0" applyFont="1" applyBorder="1" applyAlignment="1">
      <alignment horizontal="center" vertical="center" wrapText="1"/>
    </xf>
    <xf numFmtId="2" fontId="2" fillId="0" borderId="31" xfId="0" applyNumberFormat="1" applyFont="1" applyBorder="1" applyAlignment="1">
      <alignment horizontal="center" vertical="center" wrapText="1"/>
    </xf>
    <xf numFmtId="0" fontId="37" fillId="0" borderId="0" xfId="0" applyFont="1" applyBorder="1" applyAlignment="1">
      <alignment horizontal="center" vertical="top" wrapText="1"/>
    </xf>
    <xf numFmtId="0" fontId="38" fillId="0" borderId="4" xfId="0" applyFont="1" applyBorder="1" applyAlignment="1">
      <alignment horizontal="center" vertical="top" wrapText="1"/>
    </xf>
    <xf numFmtId="0" fontId="38" fillId="0" borderId="0" xfId="0" applyFont="1" applyBorder="1" applyAlignment="1">
      <alignment horizontal="center" vertical="top" wrapText="1"/>
    </xf>
    <xf numFmtId="0" fontId="37" fillId="0" borderId="6" xfId="0" applyFont="1" applyBorder="1" applyAlignment="1">
      <alignment horizontal="center" vertical="top" wrapText="1"/>
    </xf>
    <xf numFmtId="0" fontId="37" fillId="0" borderId="7" xfId="0" applyFont="1" applyBorder="1" applyAlignment="1">
      <alignment horizontal="center" vertical="top" wrapText="1"/>
    </xf>
    <xf numFmtId="0" fontId="27" fillId="0" borderId="31" xfId="0" applyFont="1" applyBorder="1" applyAlignment="1">
      <alignment horizontal="center" vertical="center" wrapText="1"/>
    </xf>
    <xf numFmtId="3" fontId="27" fillId="0" borderId="31" xfId="83" applyNumberFormat="1" applyFont="1" applyFill="1" applyBorder="1" applyAlignment="1">
      <alignment horizontal="center" vertical="center" wrapText="1"/>
    </xf>
    <xf numFmtId="3" fontId="62" fillId="2" borderId="31" xfId="0" applyNumberFormat="1" applyFont="1" applyFill="1" applyBorder="1" applyAlignment="1">
      <alignment horizontal="center" vertical="top" wrapText="1"/>
    </xf>
    <xf numFmtId="0" fontId="25" fillId="2" borderId="31" xfId="0" applyFont="1" applyFill="1" applyBorder="1" applyAlignment="1">
      <alignment horizontal="center" vertical="center" wrapText="1"/>
    </xf>
    <xf numFmtId="0" fontId="37" fillId="0" borderId="0" xfId="0" applyFont="1" applyAlignment="1">
      <alignment horizontal="center" vertical="center" wrapText="1"/>
    </xf>
    <xf numFmtId="0" fontId="38" fillId="0" borderId="0" xfId="0" applyFont="1" applyAlignment="1">
      <alignment horizontal="center" vertical="center" wrapText="1"/>
    </xf>
    <xf numFmtId="0" fontId="37" fillId="0" borderId="7" xfId="0" applyFont="1" applyBorder="1" applyAlignment="1">
      <alignment horizontal="center" vertical="center" wrapText="1"/>
    </xf>
    <xf numFmtId="0" fontId="67" fillId="2" borderId="31" xfId="87" applyFont="1" applyFill="1" applyBorder="1" applyAlignment="1">
      <alignment horizontal="center" vertical="center" wrapText="1"/>
    </xf>
    <xf numFmtId="0" fontId="37" fillId="0" borderId="0" xfId="0" applyFont="1" applyBorder="1" applyAlignment="1">
      <alignment horizontal="center" vertical="center" wrapText="1"/>
    </xf>
    <xf numFmtId="0" fontId="68" fillId="2" borderId="31" xfId="0" applyFont="1" applyFill="1" applyBorder="1" applyAlignment="1">
      <alignment horizontal="center" vertical="center" wrapText="1"/>
    </xf>
    <xf numFmtId="0" fontId="40" fillId="0" borderId="0" xfId="1" applyFont="1" applyFill="1" applyAlignment="1">
      <alignment horizontal="center" vertical="center" wrapText="1"/>
    </xf>
    <xf numFmtId="0" fontId="40" fillId="4" borderId="7" xfId="1" applyFont="1" applyFill="1" applyBorder="1" applyAlignment="1">
      <alignment horizontal="center" vertical="center" wrapText="1"/>
    </xf>
    <xf numFmtId="0" fontId="61" fillId="2" borderId="31" xfId="6" applyFont="1" applyFill="1" applyBorder="1" applyAlignment="1">
      <alignment horizontal="center" vertical="center" wrapText="1"/>
    </xf>
    <xf numFmtId="3" fontId="61" fillId="2" borderId="31" xfId="6" applyNumberFormat="1" applyFont="1" applyFill="1" applyBorder="1" applyAlignment="1">
      <alignment horizontal="center" vertical="center" wrapText="1"/>
    </xf>
    <xf numFmtId="0" fontId="63" fillId="0" borderId="31" xfId="0" applyFont="1" applyBorder="1" applyAlignment="1">
      <alignment horizontal="center" vertical="center" wrapText="1"/>
    </xf>
    <xf numFmtId="2" fontId="63" fillId="0" borderId="31" xfId="0" applyNumberFormat="1" applyFont="1" applyBorder="1" applyAlignment="1">
      <alignment horizontal="center" vertical="center" wrapText="1"/>
    </xf>
    <xf numFmtId="2" fontId="63" fillId="0" borderId="10" xfId="0" applyNumberFormat="1" applyFont="1" applyBorder="1" applyAlignment="1">
      <alignment horizontal="center" vertical="center" wrapText="1"/>
    </xf>
    <xf numFmtId="2" fontId="63" fillId="0" borderId="9" xfId="0" applyNumberFormat="1" applyFont="1" applyBorder="1" applyAlignment="1">
      <alignment horizontal="center" vertical="center" wrapText="1"/>
    </xf>
    <xf numFmtId="0" fontId="39" fillId="2" borderId="12" xfId="9" applyFont="1" applyFill="1" applyBorder="1" applyAlignment="1">
      <alignment horizontal="center" vertical="center" wrapText="1"/>
    </xf>
    <xf numFmtId="0" fontId="39" fillId="2" borderId="14" xfId="9" applyFont="1" applyFill="1" applyBorder="1" applyAlignment="1">
      <alignment horizontal="center" vertical="center" wrapText="1"/>
    </xf>
    <xf numFmtId="0" fontId="39" fillId="2" borderId="13" xfId="9" applyFont="1" applyFill="1" applyBorder="1" applyAlignment="1">
      <alignment horizontal="center" vertical="center" wrapText="1"/>
    </xf>
    <xf numFmtId="0" fontId="38" fillId="3" borderId="0" xfId="0" applyFont="1" applyFill="1" applyAlignment="1">
      <alignment horizontal="center" vertical="center" wrapText="1"/>
    </xf>
  </cellXfs>
  <cellStyles count="88">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Millares" xfId="83" builtinId="3"/>
    <cellStyle name="Normal" xfId="0" builtinId="0"/>
    <cellStyle name="Normal 2" xfId="4"/>
    <cellStyle name="Normal 2 2" xfId="6"/>
    <cellStyle name="Normal 2 2 2" xfId="5"/>
    <cellStyle name="Normal 2 3" xfId="76"/>
    <cellStyle name="Normal 3" xfId="1"/>
    <cellStyle name="Normal 3 2" xfId="8"/>
    <cellStyle name="Normal 4" xfId="77"/>
    <cellStyle name="Normal_Condiciones Obligatorias TRDM" xfId="86"/>
    <cellStyle name="Normal_Matriz de Evaluación 2009" xfId="85"/>
    <cellStyle name="Normal_Slips Publicados" xfId="87"/>
    <cellStyle name="Normal_Slips Publicados_Condiciones Complementarias TRDM" xfId="9"/>
    <cellStyle name="Normal_Slis publicados con Adenda 3 25-9-2009" xfId="7"/>
    <cellStyle name="Note" xfId="78"/>
    <cellStyle name="Output" xfId="79"/>
    <cellStyle name="Porcentaje" xfId="84" builtinId="5"/>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abSelected="1" workbookViewId="0">
      <selection activeCell="G8" sqref="G8"/>
    </sheetView>
  </sheetViews>
  <sheetFormatPr baseColWidth="10" defaultRowHeight="15" x14ac:dyDescent="0.25"/>
  <cols>
    <col min="1" max="1" width="52.7109375" customWidth="1"/>
    <col min="2" max="2" width="44" customWidth="1"/>
    <col min="3" max="3" width="50.7109375" customWidth="1"/>
  </cols>
  <sheetData>
    <row r="1" spans="1:6" x14ac:dyDescent="0.25">
      <c r="A1" s="66"/>
      <c r="B1" s="66"/>
      <c r="C1" s="66"/>
    </row>
    <row r="2" spans="1:6" s="45" customFormat="1" ht="66" customHeight="1" x14ac:dyDescent="0.2">
      <c r="A2" s="287" t="s">
        <v>313</v>
      </c>
      <c r="B2" s="287"/>
      <c r="C2" s="287"/>
      <c r="D2" s="82"/>
      <c r="E2" s="82"/>
      <c r="F2" s="82"/>
    </row>
    <row r="3" spans="1:6" s="45" customFormat="1" ht="20.25" x14ac:dyDescent="0.3">
      <c r="A3" s="288" t="s">
        <v>257</v>
      </c>
      <c r="B3" s="288"/>
      <c r="C3" s="288"/>
    </row>
    <row r="4" spans="1:6" s="45" customFormat="1" ht="18" x14ac:dyDescent="0.25">
      <c r="A4" s="83"/>
      <c r="B4" s="83"/>
      <c r="C4" s="83"/>
    </row>
    <row r="5" spans="1:6" s="62" customFormat="1" ht="72" x14ac:dyDescent="0.2">
      <c r="A5" s="84" t="s">
        <v>225</v>
      </c>
      <c r="B5" s="85" t="s">
        <v>314</v>
      </c>
      <c r="C5" s="85" t="s">
        <v>360</v>
      </c>
    </row>
    <row r="6" spans="1:6" s="45" customFormat="1" ht="12.75" x14ac:dyDescent="0.2">
      <c r="A6" s="86" t="s">
        <v>226</v>
      </c>
      <c r="B6" s="87" t="s">
        <v>229</v>
      </c>
      <c r="C6" s="87" t="s">
        <v>229</v>
      </c>
    </row>
    <row r="7" spans="1:6" s="45" customFormat="1" ht="45" x14ac:dyDescent="0.2">
      <c r="A7" s="88" t="s">
        <v>261</v>
      </c>
      <c r="B7" s="89">
        <f>Ponderación!C13</f>
        <v>957</v>
      </c>
      <c r="C7" s="89" t="s">
        <v>359</v>
      </c>
    </row>
    <row r="8" spans="1:6" s="45" customFormat="1" ht="30" x14ac:dyDescent="0.2">
      <c r="A8" s="88" t="s">
        <v>262</v>
      </c>
      <c r="B8" s="89">
        <f>Ponderación!C24</f>
        <v>718.00569800569804</v>
      </c>
      <c r="C8" s="89">
        <f>Ponderación!C31</f>
        <v>958.01136363636363</v>
      </c>
    </row>
    <row r="9" spans="1:6" s="45" customFormat="1" ht="18" x14ac:dyDescent="0.2">
      <c r="A9" s="90" t="s">
        <v>263</v>
      </c>
      <c r="B9" s="89">
        <f>Ponderación!C41</f>
        <v>581.48648648648646</v>
      </c>
      <c r="C9" s="89">
        <f>Ponderación!C49</f>
        <v>528.84210526315792</v>
      </c>
    </row>
    <row r="10" spans="1:6" s="62" customFormat="1" ht="12.75" x14ac:dyDescent="0.2">
      <c r="A10" s="91"/>
      <c r="B10" s="92"/>
      <c r="C10" s="92"/>
    </row>
    <row r="13" spans="1:6" x14ac:dyDescent="0.25">
      <c r="A13" t="s">
        <v>258</v>
      </c>
    </row>
    <row r="15" spans="1:6" x14ac:dyDescent="0.25">
      <c r="B15" s="93"/>
    </row>
    <row r="16" spans="1:6" x14ac:dyDescent="0.25">
      <c r="A16" s="44" t="s">
        <v>259</v>
      </c>
      <c r="B16" s="93"/>
    </row>
    <row r="17" spans="1:3" x14ac:dyDescent="0.25">
      <c r="A17" s="44" t="s">
        <v>260</v>
      </c>
      <c r="B17" s="93"/>
    </row>
    <row r="18" spans="1:3" x14ac:dyDescent="0.25">
      <c r="B18" s="93"/>
    </row>
    <row r="19" spans="1:3" x14ac:dyDescent="0.25">
      <c r="B19" s="93"/>
      <c r="C19" s="93"/>
    </row>
    <row r="20" spans="1:3" x14ac:dyDescent="0.25">
      <c r="C20" s="93"/>
    </row>
  </sheetData>
  <mergeCells count="2">
    <mergeCell ref="A2:C2"/>
    <mergeCell ref="A3:C3"/>
  </mergeCells>
  <printOptions horizontalCentered="1" verticalCentered="1"/>
  <pageMargins left="0.70866141732283472" right="0.70866141732283472" top="0.74803149606299213" bottom="0.74803149606299213" header="0.31496062992125984" footer="0.31496062992125984"/>
  <pageSetup scale="55"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G8" sqref="G8"/>
    </sheetView>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tabSelected="1" view="pageBreakPreview" topLeftCell="A46" zoomScale="60" zoomScaleNormal="100" workbookViewId="0">
      <selection activeCell="G8" sqref="G8"/>
    </sheetView>
  </sheetViews>
  <sheetFormatPr baseColWidth="10" defaultRowHeight="15" x14ac:dyDescent="0.25"/>
  <cols>
    <col min="1" max="1" width="27.7109375" customWidth="1"/>
    <col min="2" max="2" width="9.7109375" customWidth="1"/>
    <col min="3" max="3" width="9.5703125" customWidth="1"/>
    <col min="4" max="4" width="4.140625" customWidth="1"/>
    <col min="5" max="5" width="19.85546875" customWidth="1"/>
    <col min="6" max="6" width="14.5703125" customWidth="1"/>
    <col min="7" max="7" width="14.42578125" customWidth="1"/>
    <col min="8" max="8" width="11" customWidth="1"/>
    <col min="9" max="9" width="16.7109375" customWidth="1"/>
    <col min="10" max="10" width="24.28515625" customWidth="1"/>
  </cols>
  <sheetData>
    <row r="1" spans="1:9" x14ac:dyDescent="0.25">
      <c r="A1" s="66"/>
      <c r="B1" s="66"/>
      <c r="C1" s="66"/>
      <c r="D1" s="66"/>
      <c r="E1" s="66"/>
      <c r="F1" s="66"/>
      <c r="G1" s="66"/>
      <c r="H1" s="66"/>
      <c r="I1" s="66"/>
    </row>
    <row r="2" spans="1:9" s="45" customFormat="1" ht="36.75" customHeight="1" x14ac:dyDescent="0.2">
      <c r="A2" s="287" t="s">
        <v>239</v>
      </c>
      <c r="B2" s="287"/>
      <c r="C2" s="287"/>
      <c r="D2" s="287"/>
      <c r="E2" s="287"/>
      <c r="F2" s="287"/>
      <c r="G2" s="287"/>
      <c r="H2" s="287"/>
      <c r="I2" s="287"/>
    </row>
    <row r="3" spans="1:9" ht="20.25" x14ac:dyDescent="0.3">
      <c r="A3" s="289" t="s">
        <v>240</v>
      </c>
      <c r="B3" s="289"/>
      <c r="C3" s="289"/>
      <c r="D3" s="289"/>
      <c r="E3" s="289"/>
      <c r="F3" s="289"/>
      <c r="G3" s="289"/>
      <c r="H3" s="289"/>
      <c r="I3" s="289"/>
    </row>
    <row r="4" spans="1:9" x14ac:dyDescent="0.25">
      <c r="A4" s="67"/>
      <c r="B4" s="68"/>
      <c r="C4" s="68"/>
      <c r="D4" s="69"/>
      <c r="E4" s="68"/>
      <c r="F4" s="68"/>
      <c r="G4" s="68"/>
      <c r="H4" s="68"/>
      <c r="I4" s="68"/>
    </row>
    <row r="5" spans="1:9" ht="20.25" x14ac:dyDescent="0.3">
      <c r="A5" s="290" t="s">
        <v>241</v>
      </c>
      <c r="B5" s="290"/>
      <c r="C5" s="290"/>
      <c r="D5" s="290"/>
      <c r="E5" s="290"/>
      <c r="F5" s="290"/>
      <c r="G5" s="290"/>
      <c r="H5" s="290"/>
      <c r="I5" s="290"/>
    </row>
    <row r="6" spans="1:9" x14ac:dyDescent="0.25">
      <c r="A6" s="70"/>
      <c r="B6" s="71"/>
      <c r="C6" s="71"/>
      <c r="D6" s="72"/>
      <c r="E6" s="71"/>
      <c r="F6" s="71"/>
      <c r="G6" s="71"/>
      <c r="H6" s="71"/>
      <c r="I6" s="71"/>
    </row>
    <row r="7" spans="1:9" ht="25.5" x14ac:dyDescent="0.25">
      <c r="A7" s="73" t="s">
        <v>242</v>
      </c>
      <c r="B7" s="74" t="s">
        <v>243</v>
      </c>
      <c r="C7" s="75" t="s">
        <v>244</v>
      </c>
      <c r="D7" s="76"/>
      <c r="E7" s="291" t="s">
        <v>314</v>
      </c>
      <c r="F7" s="291"/>
      <c r="G7" s="291"/>
      <c r="H7" s="291"/>
      <c r="I7" s="291"/>
    </row>
    <row r="8" spans="1:9" ht="49.5" customHeight="1" x14ac:dyDescent="0.25">
      <c r="A8" s="176" t="s">
        <v>245</v>
      </c>
      <c r="B8" s="177"/>
      <c r="C8" s="178">
        <f>+B9+B10</f>
        <v>701</v>
      </c>
      <c r="D8" s="77"/>
      <c r="E8" s="78" t="s">
        <v>264</v>
      </c>
      <c r="F8" s="78" t="s">
        <v>254</v>
      </c>
      <c r="G8" s="78" t="s">
        <v>256</v>
      </c>
      <c r="H8" s="78" t="s">
        <v>255</v>
      </c>
      <c r="I8" s="78" t="s">
        <v>265</v>
      </c>
    </row>
    <row r="9" spans="1:9" x14ac:dyDescent="0.25">
      <c r="A9" s="179" t="s">
        <v>253</v>
      </c>
      <c r="B9" s="180">
        <f>E9+F9+G9+H9+I9</f>
        <v>540</v>
      </c>
      <c r="C9" s="180"/>
      <c r="D9" s="79"/>
      <c r="E9" s="175">
        <f>Económico!D9*30%</f>
        <v>150</v>
      </c>
      <c r="F9" s="175">
        <f>Económico!D11*30%</f>
        <v>150</v>
      </c>
      <c r="G9" s="175">
        <f>Económico!D10*10%</f>
        <v>50</v>
      </c>
      <c r="H9" s="175">
        <f>Económico!D12*20%</f>
        <v>140</v>
      </c>
      <c r="I9" s="175">
        <f>Económico!D13*10%</f>
        <v>50</v>
      </c>
    </row>
    <row r="10" spans="1:9" x14ac:dyDescent="0.25">
      <c r="A10" s="179" t="s">
        <v>246</v>
      </c>
      <c r="B10" s="180">
        <f>E10+F10+G10+H10+I10</f>
        <v>161</v>
      </c>
      <c r="C10" s="180"/>
      <c r="D10" s="79"/>
      <c r="E10" s="175">
        <f>Deducibles!F95*30%</f>
        <v>57</v>
      </c>
      <c r="F10" s="175">
        <f>Deducibles!F136*30%</f>
        <v>54</v>
      </c>
      <c r="G10" s="175">
        <f>Deducibles!F176*10%</f>
        <v>24</v>
      </c>
      <c r="H10" s="175"/>
      <c r="I10" s="175">
        <f>Deducibles!F224*10%</f>
        <v>26</v>
      </c>
    </row>
    <row r="11" spans="1:9" x14ac:dyDescent="0.25">
      <c r="A11" s="181" t="s">
        <v>247</v>
      </c>
      <c r="B11" s="178"/>
      <c r="C11" s="178">
        <f>B12</f>
        <v>256</v>
      </c>
      <c r="D11" s="77"/>
      <c r="E11" s="175"/>
      <c r="F11" s="175"/>
      <c r="G11" s="175"/>
      <c r="H11" s="175"/>
      <c r="I11" s="175"/>
    </row>
    <row r="12" spans="1:9" ht="43.5" x14ac:dyDescent="0.25">
      <c r="A12" s="182" t="s">
        <v>248</v>
      </c>
      <c r="B12" s="180">
        <f>E12+F12+G12+H12+I12</f>
        <v>256</v>
      </c>
      <c r="C12" s="180"/>
      <c r="D12" s="79"/>
      <c r="E12" s="175">
        <f>TDRM!F54*30%</f>
        <v>90</v>
      </c>
      <c r="F12" s="175">
        <f>MN!E35*30%</f>
        <v>90</v>
      </c>
      <c r="G12" s="175">
        <f>RCE!G19*10%</f>
        <v>18</v>
      </c>
      <c r="H12" s="175">
        <f>AU!D46*20%</f>
        <v>42</v>
      </c>
      <c r="I12" s="175">
        <f>TREYM!D17*10%</f>
        <v>16</v>
      </c>
    </row>
    <row r="13" spans="1:9" s="97" customFormat="1" ht="15.75" x14ac:dyDescent="0.25">
      <c r="A13" s="292" t="s">
        <v>234</v>
      </c>
      <c r="B13" s="293"/>
      <c r="C13" s="118">
        <f>SUM(C8:C12)</f>
        <v>957</v>
      </c>
      <c r="D13" s="117"/>
      <c r="E13" s="118">
        <f>SUM(E8:E12)</f>
        <v>297</v>
      </c>
      <c r="F13" s="118">
        <f>SUM(F8:F12)</f>
        <v>294</v>
      </c>
      <c r="G13" s="118">
        <f>SUM(G8:G12)</f>
        <v>92</v>
      </c>
      <c r="H13" s="118">
        <f>SUM(H8:H12)</f>
        <v>182</v>
      </c>
      <c r="I13" s="118">
        <f>SUM(I8:I12)</f>
        <v>92</v>
      </c>
    </row>
    <row r="17" spans="1:9" ht="20.25" x14ac:dyDescent="0.3">
      <c r="A17" s="290" t="s">
        <v>249</v>
      </c>
      <c r="B17" s="290"/>
      <c r="C17" s="290"/>
      <c r="D17" s="290"/>
      <c r="E17" s="290"/>
      <c r="F17" s="80"/>
      <c r="G17" s="80"/>
      <c r="H17" s="80"/>
      <c r="I17" s="80"/>
    </row>
    <row r="18" spans="1:9" x14ac:dyDescent="0.25">
      <c r="A18" s="70"/>
      <c r="B18" s="71"/>
      <c r="C18" s="71"/>
      <c r="D18" s="72"/>
      <c r="E18" s="71"/>
      <c r="F18" s="66"/>
      <c r="G18" s="66"/>
      <c r="H18" s="66"/>
      <c r="I18" s="66"/>
    </row>
    <row r="19" spans="1:9" ht="45" customHeight="1" x14ac:dyDescent="0.25">
      <c r="A19" s="73" t="s">
        <v>242</v>
      </c>
      <c r="B19" s="74" t="s">
        <v>243</v>
      </c>
      <c r="C19" s="75" t="s">
        <v>244</v>
      </c>
      <c r="D19" s="76"/>
      <c r="E19" s="81" t="s">
        <v>314</v>
      </c>
      <c r="F19" s="66"/>
      <c r="G19" s="66"/>
      <c r="H19" s="66"/>
      <c r="I19" s="66"/>
    </row>
    <row r="20" spans="1:9" ht="49.5" customHeight="1" x14ac:dyDescent="0.25">
      <c r="A20" s="185" t="s">
        <v>245</v>
      </c>
      <c r="B20" s="186"/>
      <c r="C20" s="186">
        <f>B21</f>
        <v>698.00569800569804</v>
      </c>
      <c r="D20" s="77"/>
      <c r="E20" s="78" t="s">
        <v>252</v>
      </c>
    </row>
    <row r="21" spans="1:9" ht="15.75" x14ac:dyDescent="0.25">
      <c r="A21" s="187" t="s">
        <v>253</v>
      </c>
      <c r="B21" s="188">
        <f>E21</f>
        <v>698.00569800569804</v>
      </c>
      <c r="C21" s="188"/>
      <c r="D21" s="79"/>
      <c r="E21" s="183">
        <f>Económico!D21</f>
        <v>698.00569800569804</v>
      </c>
    </row>
    <row r="22" spans="1:9" ht="15.75" x14ac:dyDescent="0.25">
      <c r="A22" s="189" t="s">
        <v>247</v>
      </c>
      <c r="B22" s="186"/>
      <c r="C22" s="184">
        <f>B23</f>
        <v>20</v>
      </c>
      <c r="D22" s="79"/>
      <c r="E22" s="184"/>
    </row>
    <row r="23" spans="1:9" ht="45.75" x14ac:dyDescent="0.25">
      <c r="A23" s="190" t="s">
        <v>248</v>
      </c>
      <c r="B23" s="188">
        <f>E23</f>
        <v>20</v>
      </c>
      <c r="C23" s="183"/>
      <c r="D23" s="79"/>
      <c r="E23" s="183">
        <f>RCSP!D43</f>
        <v>20</v>
      </c>
    </row>
    <row r="24" spans="1:9" ht="15.75" x14ac:dyDescent="0.25">
      <c r="A24" s="292" t="s">
        <v>234</v>
      </c>
      <c r="B24" s="293"/>
      <c r="C24" s="118">
        <f>SUM(C20:C23)</f>
        <v>718.00569800569804</v>
      </c>
      <c r="D24" s="117"/>
      <c r="E24" s="118">
        <f>SUM(E21:E23)</f>
        <v>718.00569800569804</v>
      </c>
    </row>
    <row r="26" spans="1:9" ht="106.5" customHeight="1" x14ac:dyDescent="0.25">
      <c r="A26" s="73" t="s">
        <v>242</v>
      </c>
      <c r="B26" s="74" t="s">
        <v>243</v>
      </c>
      <c r="C26" s="75" t="s">
        <v>244</v>
      </c>
      <c r="D26" s="76"/>
      <c r="E26" s="81" t="s">
        <v>360</v>
      </c>
      <c r="F26" s="66"/>
      <c r="G26" s="66"/>
      <c r="H26" s="66"/>
      <c r="I26" s="66"/>
    </row>
    <row r="27" spans="1:9" ht="49.5" customHeight="1" x14ac:dyDescent="0.25">
      <c r="A27" s="185" t="s">
        <v>245</v>
      </c>
      <c r="B27" s="186"/>
      <c r="C27" s="186">
        <f>B28</f>
        <v>698.01136363636363</v>
      </c>
      <c r="D27" s="77"/>
      <c r="E27" s="78" t="s">
        <v>252</v>
      </c>
    </row>
    <row r="28" spans="1:9" ht="15.75" x14ac:dyDescent="0.25">
      <c r="A28" s="187" t="s">
        <v>253</v>
      </c>
      <c r="B28" s="188">
        <f>E28</f>
        <v>698.01136363636363</v>
      </c>
      <c r="C28" s="188"/>
      <c r="D28" s="79"/>
      <c r="E28" s="183">
        <f>Económico!G21</f>
        <v>698.01136363636363</v>
      </c>
    </row>
    <row r="29" spans="1:9" ht="15.75" x14ac:dyDescent="0.25">
      <c r="A29" s="189" t="s">
        <v>247</v>
      </c>
      <c r="B29" s="186"/>
      <c r="C29" s="184">
        <f>B30</f>
        <v>260</v>
      </c>
      <c r="D29" s="79"/>
      <c r="E29" s="184"/>
    </row>
    <row r="30" spans="1:9" ht="45.75" x14ac:dyDescent="0.25">
      <c r="A30" s="190" t="s">
        <v>248</v>
      </c>
      <c r="B30" s="188">
        <f>E30</f>
        <v>260</v>
      </c>
      <c r="C30" s="183"/>
      <c r="D30" s="79"/>
      <c r="E30" s="183">
        <f>RCSP!F43</f>
        <v>260</v>
      </c>
    </row>
    <row r="31" spans="1:9" ht="15.75" x14ac:dyDescent="0.25">
      <c r="A31" s="292" t="s">
        <v>234</v>
      </c>
      <c r="B31" s="293"/>
      <c r="C31" s="118">
        <f>SUM(C27:C30)</f>
        <v>958.01136363636363</v>
      </c>
      <c r="D31" s="117"/>
      <c r="E31" s="118">
        <f>SUM(E28:E30)</f>
        <v>958.01136363636363</v>
      </c>
    </row>
    <row r="33" spans="1:9" ht="20.25" x14ac:dyDescent="0.3">
      <c r="A33" s="290" t="s">
        <v>251</v>
      </c>
      <c r="B33" s="290"/>
      <c r="C33" s="290"/>
      <c r="D33" s="290"/>
      <c r="E33" s="290"/>
      <c r="F33" s="80"/>
      <c r="G33" s="80"/>
      <c r="H33" s="80"/>
      <c r="I33" s="80"/>
    </row>
    <row r="34" spans="1:9" x14ac:dyDescent="0.25">
      <c r="A34" s="70"/>
      <c r="B34" s="71"/>
      <c r="C34" s="71"/>
      <c r="D34" s="72"/>
      <c r="E34" s="71"/>
      <c r="F34" s="66"/>
      <c r="G34" s="66"/>
      <c r="H34" s="66"/>
      <c r="I34" s="66"/>
    </row>
    <row r="35" spans="1:9" ht="45" customHeight="1" x14ac:dyDescent="0.25">
      <c r="A35" s="73" t="s">
        <v>242</v>
      </c>
      <c r="B35" s="74" t="s">
        <v>243</v>
      </c>
      <c r="C35" s="75" t="s">
        <v>244</v>
      </c>
      <c r="D35" s="76"/>
      <c r="E35" s="81" t="s">
        <v>314</v>
      </c>
      <c r="F35" s="66"/>
      <c r="G35" s="66"/>
      <c r="H35" s="66"/>
      <c r="I35" s="66"/>
    </row>
    <row r="36" spans="1:9" ht="49.5" customHeight="1" x14ac:dyDescent="0.25">
      <c r="A36" s="185" t="s">
        <v>245</v>
      </c>
      <c r="B36" s="184"/>
      <c r="C36" s="184">
        <f>+B37+B38</f>
        <v>581.48648648648646</v>
      </c>
      <c r="D36" s="77"/>
      <c r="E36" s="78" t="s">
        <v>250</v>
      </c>
    </row>
    <row r="37" spans="1:9" ht="15.75" x14ac:dyDescent="0.25">
      <c r="A37" s="187" t="s">
        <v>253</v>
      </c>
      <c r="B37" s="188">
        <f>E37</f>
        <v>486.48648648648651</v>
      </c>
      <c r="C37" s="183"/>
      <c r="D37" s="79"/>
      <c r="E37" s="183">
        <f>Económico!D29</f>
        <v>486.48648648648651</v>
      </c>
    </row>
    <row r="38" spans="1:9" ht="15.75" x14ac:dyDescent="0.25">
      <c r="A38" s="187" t="s">
        <v>246</v>
      </c>
      <c r="B38" s="188">
        <f>E38</f>
        <v>95</v>
      </c>
      <c r="C38" s="183"/>
      <c r="D38" s="79"/>
      <c r="E38" s="183">
        <f>Deducibles!F259</f>
        <v>95</v>
      </c>
    </row>
    <row r="39" spans="1:9" ht="15.75" x14ac:dyDescent="0.25">
      <c r="A39" s="189" t="s">
        <v>247</v>
      </c>
      <c r="B39" s="186"/>
      <c r="C39" s="184">
        <f>B40</f>
        <v>0</v>
      </c>
      <c r="D39" s="79"/>
      <c r="E39" s="183"/>
    </row>
    <row r="40" spans="1:9" ht="45.75" x14ac:dyDescent="0.25">
      <c r="A40" s="190" t="s">
        <v>248</v>
      </c>
      <c r="B40" s="188">
        <f>E40</f>
        <v>0</v>
      </c>
      <c r="C40" s="183"/>
      <c r="D40" s="79"/>
      <c r="E40" s="183">
        <f>IRF!D13</f>
        <v>0</v>
      </c>
    </row>
    <row r="41" spans="1:9" ht="15.75" x14ac:dyDescent="0.25">
      <c r="A41" s="292" t="s">
        <v>234</v>
      </c>
      <c r="B41" s="293"/>
      <c r="C41" s="118">
        <f>SUM(C36:C40)</f>
        <v>581.48648648648646</v>
      </c>
      <c r="D41" s="117"/>
      <c r="E41" s="118">
        <f>SUM(E37:E40)</f>
        <v>581.48648648648646</v>
      </c>
    </row>
    <row r="43" spans="1:9" ht="107.25" customHeight="1" x14ac:dyDescent="0.25">
      <c r="A43" s="73" t="s">
        <v>242</v>
      </c>
      <c r="B43" s="74" t="s">
        <v>243</v>
      </c>
      <c r="C43" s="75" t="s">
        <v>244</v>
      </c>
      <c r="D43" s="76"/>
      <c r="E43" s="81" t="s">
        <v>360</v>
      </c>
      <c r="F43" s="66"/>
      <c r="G43" s="66"/>
      <c r="H43" s="66"/>
      <c r="I43" s="66"/>
    </row>
    <row r="44" spans="1:9" ht="49.5" customHeight="1" x14ac:dyDescent="0.25">
      <c r="A44" s="185" t="s">
        <v>245</v>
      </c>
      <c r="B44" s="184"/>
      <c r="C44" s="184">
        <f>+B45+B46</f>
        <v>528.84210526315792</v>
      </c>
      <c r="D44" s="77"/>
      <c r="E44" s="78" t="s">
        <v>250</v>
      </c>
    </row>
    <row r="45" spans="1:9" ht="15.75" x14ac:dyDescent="0.25">
      <c r="A45" s="187" t="s">
        <v>253</v>
      </c>
      <c r="B45" s="188">
        <f>E45</f>
        <v>486.84210526315792</v>
      </c>
      <c r="C45" s="183"/>
      <c r="D45" s="79"/>
      <c r="E45" s="183">
        <f>Económico!G29</f>
        <v>486.84210526315792</v>
      </c>
    </row>
    <row r="46" spans="1:9" ht="15.75" x14ac:dyDescent="0.25">
      <c r="A46" s="187" t="s">
        <v>246</v>
      </c>
      <c r="B46" s="188">
        <f>E46</f>
        <v>42</v>
      </c>
      <c r="C46" s="183"/>
      <c r="D46" s="79"/>
      <c r="E46" s="183">
        <f>Deducibles!H259</f>
        <v>42</v>
      </c>
    </row>
    <row r="47" spans="1:9" ht="15.75" x14ac:dyDescent="0.25">
      <c r="A47" s="189" t="s">
        <v>247</v>
      </c>
      <c r="B47" s="186"/>
      <c r="C47" s="184">
        <f>B48</f>
        <v>0</v>
      </c>
      <c r="D47" s="79"/>
      <c r="E47" s="183"/>
    </row>
    <row r="48" spans="1:9" ht="45.75" x14ac:dyDescent="0.25">
      <c r="A48" s="190" t="s">
        <v>248</v>
      </c>
      <c r="B48" s="188">
        <f>E48</f>
        <v>0</v>
      </c>
      <c r="C48" s="183"/>
      <c r="D48" s="79"/>
      <c r="E48" s="183">
        <f>IRF!F13</f>
        <v>0</v>
      </c>
    </row>
    <row r="49" spans="1:5" ht="15.75" x14ac:dyDescent="0.25">
      <c r="A49" s="292" t="s">
        <v>234</v>
      </c>
      <c r="B49" s="293"/>
      <c r="C49" s="118">
        <f>SUM(C44:C48)</f>
        <v>528.84210526315792</v>
      </c>
      <c r="D49" s="117"/>
      <c r="E49" s="118">
        <f>SUM(E45:E48)</f>
        <v>528.84210526315792</v>
      </c>
    </row>
  </sheetData>
  <mergeCells count="11">
    <mergeCell ref="A49:B49"/>
    <mergeCell ref="A41:B41"/>
    <mergeCell ref="A17:E17"/>
    <mergeCell ref="A24:B24"/>
    <mergeCell ref="A33:E33"/>
    <mergeCell ref="A31:B31"/>
    <mergeCell ref="A2:I2"/>
    <mergeCell ref="A3:I3"/>
    <mergeCell ref="A5:I5"/>
    <mergeCell ref="E7:I7"/>
    <mergeCell ref="A13:B13"/>
  </mergeCell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abSelected="1" topLeftCell="A4" workbookViewId="0">
      <selection activeCell="G8" sqref="G8"/>
    </sheetView>
  </sheetViews>
  <sheetFormatPr baseColWidth="10" defaultRowHeight="15" x14ac:dyDescent="0.25"/>
  <cols>
    <col min="1" max="1" width="23.140625" customWidth="1"/>
    <col min="2" max="2" width="7.85546875" customWidth="1"/>
    <col min="3" max="3" width="18.28515625" customWidth="1"/>
    <col min="4" max="4" width="9.28515625" customWidth="1"/>
    <col min="5" max="5" width="5.85546875" customWidth="1"/>
    <col min="6" max="6" width="18.140625" customWidth="1"/>
    <col min="7" max="7" width="10" customWidth="1"/>
    <col min="8" max="8" width="20.42578125" customWidth="1"/>
    <col min="9" max="9" width="17.28515625" customWidth="1"/>
  </cols>
  <sheetData>
    <row r="1" spans="1:10" s="45" customFormat="1" ht="34.5" customHeight="1" x14ac:dyDescent="0.2">
      <c r="A1" s="294" t="s">
        <v>239</v>
      </c>
      <c r="B1" s="294"/>
      <c r="C1" s="294"/>
      <c r="D1" s="294"/>
      <c r="E1" s="294"/>
      <c r="F1" s="294"/>
      <c r="G1" s="294"/>
      <c r="H1" s="115"/>
      <c r="I1" s="115"/>
      <c r="J1" s="115"/>
    </row>
    <row r="2" spans="1:10" s="45" customFormat="1" ht="18" x14ac:dyDescent="0.25">
      <c r="A2" s="46"/>
      <c r="B2" s="46"/>
      <c r="C2" s="46"/>
      <c r="D2" s="47"/>
      <c r="E2" s="47"/>
      <c r="F2" s="47"/>
      <c r="G2" s="47"/>
    </row>
    <row r="3" spans="1:10" s="45" customFormat="1" ht="18" customHeight="1" x14ac:dyDescent="0.2">
      <c r="A3" s="294" t="s">
        <v>369</v>
      </c>
      <c r="B3" s="294"/>
      <c r="C3" s="294"/>
      <c r="D3" s="294"/>
      <c r="E3" s="294"/>
      <c r="F3" s="294"/>
      <c r="G3" s="294"/>
      <c r="H3" s="116"/>
      <c r="I3" s="116"/>
      <c r="J3" s="116"/>
    </row>
    <row r="4" spans="1:10" s="45" customFormat="1" ht="18" customHeight="1" x14ac:dyDescent="0.2">
      <c r="A4" s="94"/>
      <c r="B4" s="94"/>
      <c r="C4" s="94"/>
      <c r="D4" s="94"/>
      <c r="E4" s="120"/>
      <c r="F4" s="120"/>
      <c r="G4" s="120"/>
      <c r="H4" s="116"/>
      <c r="I4" s="116"/>
      <c r="J4" s="116"/>
    </row>
    <row r="5" spans="1:10" s="45" customFormat="1" ht="23.25" x14ac:dyDescent="0.35">
      <c r="A5" s="295" t="s">
        <v>224</v>
      </c>
      <c r="B5" s="295"/>
      <c r="C5" s="295"/>
      <c r="D5" s="295"/>
      <c r="E5" s="295"/>
      <c r="F5" s="295"/>
      <c r="G5" s="295"/>
    </row>
    <row r="6" spans="1:10" s="45" customFormat="1" ht="13.5" thickBot="1" x14ac:dyDescent="0.25">
      <c r="A6" s="48"/>
      <c r="B6" s="48"/>
      <c r="C6" s="49"/>
      <c r="D6" s="49"/>
      <c r="E6" s="49"/>
      <c r="F6" s="49"/>
      <c r="G6" s="49"/>
    </row>
    <row r="7" spans="1:10" s="51" customFormat="1" ht="50.25" customHeight="1" x14ac:dyDescent="0.2">
      <c r="A7" s="50" t="s">
        <v>225</v>
      </c>
      <c r="B7" s="301" t="s">
        <v>314</v>
      </c>
      <c r="C7" s="302"/>
      <c r="D7" s="303"/>
      <c r="H7" s="304" t="s">
        <v>310</v>
      </c>
      <c r="I7" s="305"/>
    </row>
    <row r="8" spans="1:10" s="45" customFormat="1" x14ac:dyDescent="0.2">
      <c r="A8" s="52" t="s">
        <v>226</v>
      </c>
      <c r="B8" s="53" t="s">
        <v>227</v>
      </c>
      <c r="C8" s="54" t="s">
        <v>228</v>
      </c>
      <c r="D8" s="55" t="s">
        <v>229</v>
      </c>
      <c r="H8" s="161" t="s">
        <v>305</v>
      </c>
      <c r="I8" s="165">
        <v>7287587</v>
      </c>
    </row>
    <row r="9" spans="1:10" s="45" customFormat="1" x14ac:dyDescent="0.2">
      <c r="A9" s="137" t="s">
        <v>230</v>
      </c>
      <c r="B9" s="169" t="s">
        <v>328</v>
      </c>
      <c r="C9" s="165">
        <v>7287587</v>
      </c>
      <c r="D9" s="167">
        <v>500</v>
      </c>
      <c r="H9" s="161" t="s">
        <v>306</v>
      </c>
      <c r="I9" s="165">
        <v>16564800</v>
      </c>
    </row>
    <row r="10" spans="1:10" s="45" customFormat="1" ht="15" customHeight="1" x14ac:dyDescent="0.2">
      <c r="A10" s="137" t="s">
        <v>231</v>
      </c>
      <c r="B10" s="170">
        <v>3.5000000000000001E-3</v>
      </c>
      <c r="C10" s="165">
        <v>10556000</v>
      </c>
      <c r="D10" s="167">
        <v>500</v>
      </c>
      <c r="H10" s="161" t="s">
        <v>307</v>
      </c>
      <c r="I10" s="165">
        <v>10556000</v>
      </c>
    </row>
    <row r="11" spans="1:10" s="45" customFormat="1" x14ac:dyDescent="0.2">
      <c r="A11" s="137" t="s">
        <v>232</v>
      </c>
      <c r="B11" s="170">
        <v>3.4000000000000002E-2</v>
      </c>
      <c r="C11" s="165">
        <v>16564800</v>
      </c>
      <c r="D11" s="167">
        <v>500</v>
      </c>
      <c r="H11" s="161" t="s">
        <v>308</v>
      </c>
      <c r="I11" s="165">
        <v>52454551</v>
      </c>
    </row>
    <row r="12" spans="1:10" s="45" customFormat="1" ht="33" customHeight="1" x14ac:dyDescent="0.2">
      <c r="A12" s="137" t="s">
        <v>233</v>
      </c>
      <c r="B12" s="171">
        <v>2.8000000000000001E-2</v>
      </c>
      <c r="C12" s="165">
        <v>52454551</v>
      </c>
      <c r="D12" s="167">
        <v>700</v>
      </c>
      <c r="H12" s="161" t="s">
        <v>309</v>
      </c>
      <c r="I12" s="166">
        <v>4371404</v>
      </c>
    </row>
    <row r="13" spans="1:10" s="45" customFormat="1" ht="29.25" customHeight="1" x14ac:dyDescent="0.2">
      <c r="A13" s="164" t="s">
        <v>295</v>
      </c>
      <c r="B13" s="172" t="s">
        <v>329</v>
      </c>
      <c r="C13" s="166">
        <v>4371404</v>
      </c>
      <c r="D13" s="168">
        <v>500</v>
      </c>
      <c r="H13" s="304" t="s">
        <v>370</v>
      </c>
      <c r="I13" s="305"/>
    </row>
    <row r="14" spans="1:10" s="59" customFormat="1" ht="39.75" thickBot="1" x14ac:dyDescent="0.3">
      <c r="A14" s="141" t="s">
        <v>234</v>
      </c>
      <c r="B14" s="142"/>
      <c r="C14" s="143">
        <f>SUM(C9:C13)</f>
        <v>91234342</v>
      </c>
      <c r="D14" s="144"/>
      <c r="H14" s="163" t="s">
        <v>311</v>
      </c>
      <c r="I14" s="162">
        <f>(C22+F22)/2</f>
        <v>81432000</v>
      </c>
    </row>
    <row r="15" spans="1:10" ht="35.25" customHeight="1" x14ac:dyDescent="0.25">
      <c r="H15" s="304" t="s">
        <v>371</v>
      </c>
      <c r="I15" s="305"/>
    </row>
    <row r="16" spans="1:10" x14ac:dyDescent="0.25">
      <c r="C16" s="60"/>
      <c r="H16" s="163" t="s">
        <v>312</v>
      </c>
      <c r="I16" s="162">
        <f>(C30+F30)/2</f>
        <v>21460000</v>
      </c>
    </row>
    <row r="17" spans="1:9" ht="23.25" x14ac:dyDescent="0.35">
      <c r="A17" s="295" t="s">
        <v>235</v>
      </c>
      <c r="B17" s="295"/>
      <c r="C17" s="295"/>
      <c r="D17" s="295"/>
      <c r="E17" s="295"/>
      <c r="F17" s="295"/>
      <c r="G17" s="295"/>
      <c r="H17" s="45"/>
      <c r="I17" s="45"/>
    </row>
    <row r="18" spans="1:9" ht="35.25" customHeight="1" thickBot="1" x14ac:dyDescent="0.3">
      <c r="A18" s="61"/>
      <c r="B18" s="61"/>
      <c r="H18" s="45"/>
      <c r="I18" s="45"/>
    </row>
    <row r="19" spans="1:9" s="59" customFormat="1" ht="81.75" customHeight="1" x14ac:dyDescent="0.25">
      <c r="A19" s="193" t="s">
        <v>225</v>
      </c>
      <c r="B19" s="296" t="s">
        <v>314</v>
      </c>
      <c r="C19" s="297"/>
      <c r="D19" s="298"/>
      <c r="E19" s="300" t="s">
        <v>360</v>
      </c>
      <c r="F19" s="297"/>
      <c r="G19" s="298"/>
      <c r="H19" s="97"/>
      <c r="I19" s="97"/>
    </row>
    <row r="20" spans="1:9" s="199" customFormat="1" ht="31.5" x14ac:dyDescent="0.25">
      <c r="A20" s="194" t="s">
        <v>226</v>
      </c>
      <c r="B20" s="195" t="s">
        <v>227</v>
      </c>
      <c r="C20" s="196" t="s">
        <v>228</v>
      </c>
      <c r="D20" s="197" t="s">
        <v>229</v>
      </c>
      <c r="E20" s="198" t="s">
        <v>227</v>
      </c>
      <c r="F20" s="196" t="s">
        <v>228</v>
      </c>
      <c r="G20" s="197" t="s">
        <v>229</v>
      </c>
      <c r="H20" s="97"/>
      <c r="I20" s="97"/>
    </row>
    <row r="21" spans="1:9" s="199" customFormat="1" ht="45" x14ac:dyDescent="0.25">
      <c r="A21" s="191" t="s">
        <v>238</v>
      </c>
      <c r="B21" s="171">
        <v>3.5000000000000003E-2</v>
      </c>
      <c r="C21" s="138">
        <v>81200000</v>
      </c>
      <c r="D21" s="139">
        <f>700*C21/I14</f>
        <v>698.00569800569804</v>
      </c>
      <c r="E21" s="140" t="s">
        <v>375</v>
      </c>
      <c r="F21" s="138">
        <v>81664000</v>
      </c>
      <c r="G21" s="139">
        <f>700*I14/F22</f>
        <v>698.01136363636363</v>
      </c>
      <c r="H21" s="97"/>
      <c r="I21" s="97"/>
    </row>
    <row r="22" spans="1:9" s="59" customFormat="1" ht="16.5" thickBot="1" x14ac:dyDescent="0.3">
      <c r="A22" s="56" t="s">
        <v>234</v>
      </c>
      <c r="B22" s="57"/>
      <c r="C22" s="200">
        <f>SUM(C20:C21)</f>
        <v>81200000</v>
      </c>
      <c r="D22" s="58"/>
      <c r="E22" s="201"/>
      <c r="F22" s="200">
        <f>SUM(F20:F21)</f>
        <v>81664000</v>
      </c>
      <c r="G22" s="202"/>
      <c r="H22" s="97"/>
      <c r="I22" s="97"/>
    </row>
    <row r="23" spans="1:9" s="59" customFormat="1" ht="15.75" x14ac:dyDescent="0.25">
      <c r="A23" s="63"/>
      <c r="B23" s="63"/>
      <c r="C23" s="64"/>
      <c r="D23" s="65"/>
      <c r="H23" s="97"/>
      <c r="I23" s="97"/>
    </row>
    <row r="24" spans="1:9" s="97" customFormat="1" ht="9.75" customHeight="1" x14ac:dyDescent="0.25"/>
    <row r="25" spans="1:9" s="97" customFormat="1" ht="15.75" x14ac:dyDescent="0.25">
      <c r="A25" s="299" t="s">
        <v>237</v>
      </c>
      <c r="B25" s="299"/>
      <c r="C25" s="299"/>
      <c r="D25" s="299"/>
      <c r="E25" s="299"/>
      <c r="F25" s="299"/>
      <c r="G25" s="299"/>
    </row>
    <row r="26" spans="1:9" s="97" customFormat="1" ht="30" customHeight="1" thickBot="1" x14ac:dyDescent="0.3">
      <c r="A26" s="203"/>
      <c r="B26" s="203"/>
    </row>
    <row r="27" spans="1:9" s="59" customFormat="1" ht="94.5" customHeight="1" x14ac:dyDescent="0.25">
      <c r="A27" s="193" t="s">
        <v>225</v>
      </c>
      <c r="B27" s="296" t="s">
        <v>314</v>
      </c>
      <c r="C27" s="297"/>
      <c r="D27" s="298"/>
      <c r="E27" s="300" t="s">
        <v>360</v>
      </c>
      <c r="F27" s="297"/>
      <c r="G27" s="298"/>
      <c r="H27" s="97"/>
      <c r="I27" s="97"/>
    </row>
    <row r="28" spans="1:9" s="199" customFormat="1" ht="31.5" x14ac:dyDescent="0.25">
      <c r="A28" s="194" t="s">
        <v>226</v>
      </c>
      <c r="B28" s="195" t="s">
        <v>227</v>
      </c>
      <c r="C28" s="196" t="s">
        <v>228</v>
      </c>
      <c r="D28" s="197" t="s">
        <v>229</v>
      </c>
      <c r="E28" s="198" t="s">
        <v>227</v>
      </c>
      <c r="F28" s="196" t="s">
        <v>228</v>
      </c>
      <c r="G28" s="197" t="s">
        <v>229</v>
      </c>
      <c r="H28" s="97"/>
      <c r="I28" s="97"/>
    </row>
    <row r="29" spans="1:9" s="199" customFormat="1" ht="30" x14ac:dyDescent="0.25">
      <c r="A29" s="191" t="s">
        <v>236</v>
      </c>
      <c r="B29" s="171">
        <v>1.7999999999999999E-2</v>
      </c>
      <c r="C29" s="138">
        <v>20880000</v>
      </c>
      <c r="D29" s="139">
        <f>500*C29/I16</f>
        <v>486.48648648648651</v>
      </c>
      <c r="E29" s="140" t="s">
        <v>375</v>
      </c>
      <c r="F29" s="138">
        <v>22040000</v>
      </c>
      <c r="G29" s="139">
        <f>500*I16/F30</f>
        <v>486.84210526315792</v>
      </c>
      <c r="H29" s="97"/>
      <c r="I29" s="97"/>
    </row>
    <row r="30" spans="1:9" s="59" customFormat="1" ht="16.5" thickBot="1" x14ac:dyDescent="0.3">
      <c r="A30" s="56" t="s">
        <v>234</v>
      </c>
      <c r="B30" s="204"/>
      <c r="C30" s="200">
        <f>SUM(C28:C29)</f>
        <v>20880000</v>
      </c>
      <c r="D30" s="202"/>
      <c r="E30" s="201"/>
      <c r="F30" s="205">
        <f>SUM(F28:F29)</f>
        <v>22040000</v>
      </c>
      <c r="G30" s="202"/>
      <c r="H30" s="97"/>
      <c r="I30" s="97"/>
    </row>
    <row r="31" spans="1:9" x14ac:dyDescent="0.25">
      <c r="C31" s="95"/>
      <c r="F31" s="95"/>
    </row>
  </sheetData>
  <mergeCells count="13">
    <mergeCell ref="H13:I13"/>
    <mergeCell ref="H15:I15"/>
    <mergeCell ref="H7:I7"/>
    <mergeCell ref="A1:G1"/>
    <mergeCell ref="A3:G3"/>
    <mergeCell ref="A5:G5"/>
    <mergeCell ref="B27:D27"/>
    <mergeCell ref="A25:G25"/>
    <mergeCell ref="B19:D19"/>
    <mergeCell ref="E27:G27"/>
    <mergeCell ref="E19:G19"/>
    <mergeCell ref="A17:G17"/>
    <mergeCell ref="B7:D7"/>
  </mergeCells>
  <printOptions horizontalCentered="1" verticalCentered="1"/>
  <pageMargins left="0.70866141732283472" right="0.70866141732283472" top="0.74803149606299213" bottom="0.74803149606299213" header="0.31496062992125984" footer="0.31496062992125984"/>
  <pageSetup scale="6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70"/>
  <sheetViews>
    <sheetView tabSelected="1" topLeftCell="A215" workbookViewId="0">
      <selection activeCell="G8" sqref="G8"/>
    </sheetView>
  </sheetViews>
  <sheetFormatPr baseColWidth="10" defaultRowHeight="15" x14ac:dyDescent="0.25"/>
  <cols>
    <col min="1" max="1" width="30.28515625" customWidth="1"/>
    <col min="2" max="2" width="9.7109375" customWidth="1"/>
    <col min="4" max="4" width="13" customWidth="1"/>
    <col min="5" max="5" width="18.28515625" customWidth="1"/>
    <col min="6" max="6" width="11.42578125" customWidth="1"/>
    <col min="7" max="7" width="15.42578125" customWidth="1"/>
  </cols>
  <sheetData>
    <row r="1" spans="1:8" s="236" customFormat="1" ht="12.75" x14ac:dyDescent="0.2"/>
    <row r="2" spans="1:8" s="236" customFormat="1" ht="52.5" customHeight="1" x14ac:dyDescent="0.2">
      <c r="A2" s="308" t="s">
        <v>304</v>
      </c>
      <c r="B2" s="308"/>
      <c r="C2" s="308"/>
      <c r="D2" s="308"/>
      <c r="E2" s="308"/>
      <c r="F2" s="308"/>
      <c r="G2" s="237"/>
      <c r="H2" s="237"/>
    </row>
    <row r="3" spans="1:8" s="236" customFormat="1" ht="12.75" x14ac:dyDescent="0.2"/>
    <row r="4" spans="1:8" s="236" customFormat="1" ht="66" customHeight="1" thickBot="1" x14ac:dyDescent="0.25">
      <c r="A4" s="313" t="s">
        <v>378</v>
      </c>
      <c r="B4" s="313"/>
      <c r="C4" s="313"/>
      <c r="D4" s="313"/>
      <c r="E4" s="313"/>
      <c r="F4" s="313"/>
      <c r="G4" s="238"/>
      <c r="H4" s="238"/>
    </row>
    <row r="5" spans="1:8" s="240" customFormat="1" ht="38.25" customHeight="1" thickBot="1" x14ac:dyDescent="0.3">
      <c r="A5" s="311" t="s">
        <v>86</v>
      </c>
      <c r="B5" s="312"/>
      <c r="C5" s="325" t="s">
        <v>4</v>
      </c>
      <c r="D5" s="325"/>
      <c r="E5" s="311" t="s">
        <v>206</v>
      </c>
      <c r="F5" s="312"/>
      <c r="G5" s="239"/>
      <c r="H5" s="239"/>
    </row>
    <row r="6" spans="1:8" s="240" customFormat="1" ht="39" thickBot="1" x14ac:dyDescent="0.3">
      <c r="A6" s="326" t="s">
        <v>25</v>
      </c>
      <c r="B6" s="326"/>
      <c r="C6" s="326"/>
      <c r="D6" s="326"/>
      <c r="E6" s="241" t="s">
        <v>314</v>
      </c>
      <c r="F6" s="241" t="s">
        <v>42</v>
      </c>
    </row>
    <row r="7" spans="1:8" s="240" customFormat="1" ht="13.5" thickBot="1" x14ac:dyDescent="0.3">
      <c r="A7" s="314" t="s">
        <v>80</v>
      </c>
      <c r="B7" s="314"/>
      <c r="C7" s="315">
        <v>50</v>
      </c>
      <c r="D7" s="315"/>
      <c r="E7" s="242"/>
      <c r="F7" s="242"/>
    </row>
    <row r="8" spans="1:8" s="240" customFormat="1" ht="13.5" thickBot="1" x14ac:dyDescent="0.3">
      <c r="A8" s="314" t="s">
        <v>81</v>
      </c>
      <c r="B8" s="314"/>
      <c r="C8" s="315">
        <v>30</v>
      </c>
      <c r="D8" s="315"/>
      <c r="E8" s="242"/>
      <c r="F8" s="242"/>
    </row>
    <row r="9" spans="1:8" s="240" customFormat="1" ht="13.5" thickBot="1" x14ac:dyDescent="0.3">
      <c r="A9" s="314" t="s">
        <v>82</v>
      </c>
      <c r="B9" s="314"/>
      <c r="C9" s="315">
        <v>50</v>
      </c>
      <c r="D9" s="315"/>
      <c r="E9" s="242"/>
      <c r="F9" s="242"/>
    </row>
    <row r="10" spans="1:8" s="240" customFormat="1" ht="13.5" thickBot="1" x14ac:dyDescent="0.3">
      <c r="A10" s="314" t="s">
        <v>83</v>
      </c>
      <c r="B10" s="314"/>
      <c r="C10" s="315">
        <v>20</v>
      </c>
      <c r="D10" s="315"/>
      <c r="E10" s="242"/>
      <c r="F10" s="242"/>
    </row>
    <row r="11" spans="1:8" s="240" customFormat="1" ht="13.5" thickBot="1" x14ac:dyDescent="0.3">
      <c r="A11" s="314" t="s">
        <v>84</v>
      </c>
      <c r="B11" s="314"/>
      <c r="C11" s="315">
        <v>20</v>
      </c>
      <c r="D11" s="315"/>
      <c r="E11" s="242"/>
      <c r="F11" s="242"/>
    </row>
    <row r="12" spans="1:8" s="240" customFormat="1" ht="13.5" thickBot="1" x14ac:dyDescent="0.3">
      <c r="A12" s="314" t="s">
        <v>85</v>
      </c>
      <c r="B12" s="314"/>
      <c r="C12" s="315">
        <v>30</v>
      </c>
      <c r="D12" s="315"/>
      <c r="E12" s="242"/>
      <c r="F12" s="242"/>
    </row>
    <row r="13" spans="1:8" s="240" customFormat="1" ht="13.5" thickBot="1" x14ac:dyDescent="0.3">
      <c r="A13" s="358" t="s">
        <v>26</v>
      </c>
      <c r="B13" s="358"/>
      <c r="C13" s="316">
        <f>SUM(C7:D12)</f>
        <v>200</v>
      </c>
      <c r="D13" s="316"/>
      <c r="E13" s="242"/>
      <c r="F13" s="242"/>
    </row>
    <row r="14" spans="1:8" s="240" customFormat="1" ht="13.5" thickBot="1" x14ac:dyDescent="0.3">
      <c r="A14" s="358"/>
      <c r="B14" s="358"/>
      <c r="C14" s="316"/>
      <c r="D14" s="316"/>
      <c r="E14" s="242"/>
      <c r="F14" s="242"/>
    </row>
    <row r="15" spans="1:8" s="240" customFormat="1" ht="13.5" thickBot="1" x14ac:dyDescent="0.3">
      <c r="A15" s="320" t="s">
        <v>27</v>
      </c>
      <c r="B15" s="320"/>
      <c r="C15" s="320"/>
      <c r="D15" s="320"/>
      <c r="E15" s="243"/>
      <c r="F15" s="243"/>
    </row>
    <row r="16" spans="1:8" s="240" customFormat="1" ht="13.5" thickBot="1" x14ac:dyDescent="0.3">
      <c r="A16" s="317" t="s">
        <v>95</v>
      </c>
      <c r="B16" s="317"/>
      <c r="C16" s="317"/>
      <c r="D16" s="317"/>
      <c r="E16" s="244"/>
      <c r="F16" s="245"/>
    </row>
    <row r="17" spans="1:6" s="240" customFormat="1" ht="13.5" thickBot="1" x14ac:dyDescent="0.3">
      <c r="A17" s="246" t="s">
        <v>28</v>
      </c>
      <c r="B17" s="318" t="s">
        <v>29</v>
      </c>
      <c r="C17" s="318"/>
      <c r="D17" s="318"/>
      <c r="E17" s="244"/>
      <c r="F17" s="245"/>
    </row>
    <row r="18" spans="1:6" s="240" customFormat="1" ht="13.5" thickBot="1" x14ac:dyDescent="0.3">
      <c r="A18" s="247" t="s">
        <v>30</v>
      </c>
      <c r="B18" s="319">
        <v>50</v>
      </c>
      <c r="C18" s="319"/>
      <c r="D18" s="319"/>
      <c r="E18" s="244"/>
      <c r="F18" s="245"/>
    </row>
    <row r="19" spans="1:6" s="240" customFormat="1" ht="26.25" thickBot="1" x14ac:dyDescent="0.3">
      <c r="A19" s="247" t="s">
        <v>31</v>
      </c>
      <c r="B19" s="319">
        <v>40</v>
      </c>
      <c r="C19" s="319"/>
      <c r="D19" s="319"/>
      <c r="E19" s="244" t="s">
        <v>327</v>
      </c>
      <c r="F19" s="245">
        <v>40</v>
      </c>
    </row>
    <row r="20" spans="1:6" s="240" customFormat="1" ht="13.5" thickBot="1" x14ac:dyDescent="0.3">
      <c r="A20" s="247" t="s">
        <v>32</v>
      </c>
      <c r="B20" s="319">
        <v>30</v>
      </c>
      <c r="C20" s="319"/>
      <c r="D20" s="319"/>
      <c r="E20" s="244"/>
      <c r="F20" s="245"/>
    </row>
    <row r="21" spans="1:6" s="240" customFormat="1" ht="13.5" thickBot="1" x14ac:dyDescent="0.3">
      <c r="A21" s="247" t="s">
        <v>33</v>
      </c>
      <c r="B21" s="319">
        <v>10</v>
      </c>
      <c r="C21" s="319"/>
      <c r="D21" s="319"/>
      <c r="E21" s="244"/>
      <c r="F21" s="245"/>
    </row>
    <row r="22" spans="1:6" s="240" customFormat="1" ht="39" customHeight="1" thickBot="1" x14ac:dyDescent="0.3">
      <c r="A22" s="247" t="s">
        <v>34</v>
      </c>
      <c r="B22" s="319" t="s">
        <v>35</v>
      </c>
      <c r="C22" s="319"/>
      <c r="D22" s="319"/>
      <c r="E22" s="244"/>
      <c r="F22" s="245"/>
    </row>
    <row r="23" spans="1:6" s="240" customFormat="1" ht="32.25" customHeight="1" thickBot="1" x14ac:dyDescent="0.3">
      <c r="A23" s="246" t="s">
        <v>28</v>
      </c>
      <c r="B23" s="318" t="s">
        <v>36</v>
      </c>
      <c r="C23" s="318"/>
      <c r="D23" s="318"/>
      <c r="E23" s="244"/>
      <c r="F23" s="245"/>
    </row>
    <row r="24" spans="1:6" s="240" customFormat="1" ht="13.5" thickBot="1" x14ac:dyDescent="0.3">
      <c r="A24" s="247" t="s">
        <v>30</v>
      </c>
      <c r="B24" s="319">
        <v>50</v>
      </c>
      <c r="C24" s="319"/>
      <c r="D24" s="319"/>
      <c r="E24" s="244"/>
      <c r="F24" s="245"/>
    </row>
    <row r="25" spans="1:6" s="240" customFormat="1" ht="13.5" thickBot="1" x14ac:dyDescent="0.3">
      <c r="A25" s="247" t="s">
        <v>37</v>
      </c>
      <c r="B25" s="319">
        <v>20</v>
      </c>
      <c r="C25" s="319"/>
      <c r="D25" s="319"/>
      <c r="E25" s="244"/>
      <c r="F25" s="245"/>
    </row>
    <row r="26" spans="1:6" s="240" customFormat="1" ht="13.5" thickBot="1" x14ac:dyDescent="0.3">
      <c r="A26" s="247" t="s">
        <v>38</v>
      </c>
      <c r="B26" s="319">
        <v>10</v>
      </c>
      <c r="C26" s="319"/>
      <c r="D26" s="319"/>
      <c r="E26" s="244"/>
      <c r="F26" s="245"/>
    </row>
    <row r="27" spans="1:6" s="240" customFormat="1" ht="13.5" thickBot="1" x14ac:dyDescent="0.3">
      <c r="A27" s="247" t="s">
        <v>39</v>
      </c>
      <c r="B27" s="319">
        <v>5</v>
      </c>
      <c r="C27" s="319"/>
      <c r="D27" s="319"/>
      <c r="E27" s="244"/>
      <c r="F27" s="245"/>
    </row>
    <row r="28" spans="1:6" s="240" customFormat="1" ht="35.25" customHeight="1" thickBot="1" x14ac:dyDescent="0.3">
      <c r="A28" s="247" t="s">
        <v>40</v>
      </c>
      <c r="B28" s="319" t="s">
        <v>35</v>
      </c>
      <c r="C28" s="319"/>
      <c r="D28" s="319"/>
      <c r="E28" s="244"/>
      <c r="F28" s="245"/>
    </row>
    <row r="29" spans="1:6" s="240" customFormat="1" ht="13.5" thickBot="1" x14ac:dyDescent="0.3">
      <c r="A29" s="320" t="s">
        <v>96</v>
      </c>
      <c r="B29" s="320"/>
      <c r="C29" s="320"/>
      <c r="D29" s="320"/>
      <c r="E29" s="243"/>
      <c r="F29" s="248"/>
    </row>
    <row r="30" spans="1:6" s="240" customFormat="1" ht="13.5" thickBot="1" x14ac:dyDescent="0.3">
      <c r="A30" s="321" t="s">
        <v>41</v>
      </c>
      <c r="B30" s="321"/>
      <c r="C30" s="321"/>
      <c r="D30" s="321"/>
      <c r="E30" s="244"/>
      <c r="F30" s="245"/>
    </row>
    <row r="31" spans="1:6" s="240" customFormat="1" ht="13.5" thickBot="1" x14ac:dyDescent="0.3">
      <c r="A31" s="249" t="s">
        <v>28</v>
      </c>
      <c r="B31" s="318" t="s">
        <v>42</v>
      </c>
      <c r="C31" s="318"/>
      <c r="D31" s="318"/>
      <c r="E31" s="244"/>
      <c r="F31" s="245"/>
    </row>
    <row r="32" spans="1:6" s="240" customFormat="1" ht="13.5" thickBot="1" x14ac:dyDescent="0.3">
      <c r="A32" s="250" t="s">
        <v>30</v>
      </c>
      <c r="B32" s="319">
        <v>30</v>
      </c>
      <c r="C32" s="319"/>
      <c r="D32" s="319"/>
      <c r="E32" s="244" t="s">
        <v>30</v>
      </c>
      <c r="F32" s="245">
        <v>30</v>
      </c>
    </row>
    <row r="33" spans="1:6" s="240" customFormat="1" ht="13.5" thickBot="1" x14ac:dyDescent="0.3">
      <c r="A33" s="250" t="s">
        <v>31</v>
      </c>
      <c r="B33" s="319">
        <v>20</v>
      </c>
      <c r="C33" s="319"/>
      <c r="D33" s="319"/>
      <c r="E33" s="244"/>
      <c r="F33" s="245"/>
    </row>
    <row r="34" spans="1:6" s="240" customFormat="1" ht="13.5" thickBot="1" x14ac:dyDescent="0.3">
      <c r="A34" s="250" t="s">
        <v>43</v>
      </c>
      <c r="B34" s="319">
        <v>10</v>
      </c>
      <c r="C34" s="319"/>
      <c r="D34" s="319"/>
      <c r="E34" s="244"/>
      <c r="F34" s="245"/>
    </row>
    <row r="35" spans="1:6" s="240" customFormat="1" ht="13.5" thickBot="1" x14ac:dyDescent="0.3">
      <c r="A35" s="250" t="s">
        <v>44</v>
      </c>
      <c r="B35" s="319">
        <v>5</v>
      </c>
      <c r="C35" s="319"/>
      <c r="D35" s="319"/>
      <c r="E35" s="244"/>
      <c r="F35" s="245"/>
    </row>
    <row r="36" spans="1:6" s="240" customFormat="1" ht="13.5" thickBot="1" x14ac:dyDescent="0.3">
      <c r="A36" s="250" t="s">
        <v>45</v>
      </c>
      <c r="B36" s="319">
        <v>3</v>
      </c>
      <c r="C36" s="319"/>
      <c r="D36" s="319"/>
      <c r="E36" s="244"/>
      <c r="F36" s="245"/>
    </row>
    <row r="37" spans="1:6" s="240" customFormat="1" ht="36.75" customHeight="1" thickBot="1" x14ac:dyDescent="0.3">
      <c r="A37" s="250" t="s">
        <v>46</v>
      </c>
      <c r="B37" s="319" t="s">
        <v>35</v>
      </c>
      <c r="C37" s="319"/>
      <c r="D37" s="319"/>
      <c r="E37" s="244"/>
      <c r="F37" s="245"/>
    </row>
    <row r="38" spans="1:6" s="240" customFormat="1" ht="13.5" thickBot="1" x14ac:dyDescent="0.3">
      <c r="A38" s="320" t="s">
        <v>97</v>
      </c>
      <c r="B38" s="320"/>
      <c r="C38" s="320"/>
      <c r="D38" s="320"/>
      <c r="E38" s="243"/>
      <c r="F38" s="248"/>
    </row>
    <row r="39" spans="1:6" s="240" customFormat="1" ht="13.5" thickBot="1" x14ac:dyDescent="0.3">
      <c r="A39" s="321" t="s">
        <v>98</v>
      </c>
      <c r="B39" s="321"/>
      <c r="C39" s="321"/>
      <c r="D39" s="321"/>
      <c r="E39" s="244"/>
      <c r="F39" s="245"/>
    </row>
    <row r="40" spans="1:6" s="240" customFormat="1" ht="13.5" thickBot="1" x14ac:dyDescent="0.3">
      <c r="A40" s="249" t="s">
        <v>28</v>
      </c>
      <c r="B40" s="318" t="s">
        <v>42</v>
      </c>
      <c r="C40" s="318"/>
      <c r="D40" s="318"/>
      <c r="E40" s="244"/>
      <c r="F40" s="245"/>
    </row>
    <row r="41" spans="1:6" s="240" customFormat="1" ht="13.5" thickBot="1" x14ac:dyDescent="0.3">
      <c r="A41" s="250" t="s">
        <v>30</v>
      </c>
      <c r="B41" s="319">
        <v>25</v>
      </c>
      <c r="C41" s="319"/>
      <c r="D41" s="319"/>
      <c r="E41" s="244" t="s">
        <v>30</v>
      </c>
      <c r="F41" s="245">
        <v>25</v>
      </c>
    </row>
    <row r="42" spans="1:6" s="240" customFormat="1" ht="13.5" thickBot="1" x14ac:dyDescent="0.3">
      <c r="A42" s="250" t="s">
        <v>31</v>
      </c>
      <c r="B42" s="319">
        <v>15</v>
      </c>
      <c r="C42" s="319"/>
      <c r="D42" s="319"/>
      <c r="E42" s="244"/>
      <c r="F42" s="245"/>
    </row>
    <row r="43" spans="1:6" s="240" customFormat="1" ht="13.5" thickBot="1" x14ac:dyDescent="0.3">
      <c r="A43" s="250" t="s">
        <v>32</v>
      </c>
      <c r="B43" s="319">
        <v>5</v>
      </c>
      <c r="C43" s="319"/>
      <c r="D43" s="319"/>
      <c r="E43" s="244"/>
      <c r="F43" s="245"/>
    </row>
    <row r="44" spans="1:6" s="240" customFormat="1" ht="13.5" thickBot="1" x14ac:dyDescent="0.3">
      <c r="A44" s="250" t="s">
        <v>39</v>
      </c>
      <c r="B44" s="319">
        <v>3</v>
      </c>
      <c r="C44" s="319"/>
      <c r="D44" s="319"/>
      <c r="E44" s="244"/>
      <c r="F44" s="245"/>
    </row>
    <row r="45" spans="1:6" s="240" customFormat="1" ht="34.5" customHeight="1" thickBot="1" x14ac:dyDescent="0.3">
      <c r="A45" s="250" t="s">
        <v>40</v>
      </c>
      <c r="B45" s="319" t="s">
        <v>35</v>
      </c>
      <c r="C45" s="319"/>
      <c r="D45" s="319"/>
      <c r="E45" s="244"/>
      <c r="F45" s="245"/>
    </row>
    <row r="46" spans="1:6" s="240" customFormat="1" ht="13.5" thickBot="1" x14ac:dyDescent="0.3">
      <c r="A46" s="321" t="s">
        <v>99</v>
      </c>
      <c r="B46" s="321"/>
      <c r="C46" s="321"/>
      <c r="D46" s="321"/>
      <c r="E46" s="244"/>
      <c r="F46" s="245"/>
    </row>
    <row r="47" spans="1:6" s="240" customFormat="1" ht="13.5" thickBot="1" x14ac:dyDescent="0.3">
      <c r="A47" s="249" t="s">
        <v>28</v>
      </c>
      <c r="B47" s="317" t="s">
        <v>42</v>
      </c>
      <c r="C47" s="317"/>
      <c r="D47" s="317"/>
      <c r="E47" s="244"/>
      <c r="F47" s="245"/>
    </row>
    <row r="48" spans="1:6" s="240" customFormat="1" ht="13.5" thickBot="1" x14ac:dyDescent="0.3">
      <c r="A48" s="250" t="s">
        <v>30</v>
      </c>
      <c r="B48" s="319">
        <v>25</v>
      </c>
      <c r="C48" s="319"/>
      <c r="D48" s="319"/>
      <c r="E48" s="244" t="s">
        <v>30</v>
      </c>
      <c r="F48" s="245">
        <v>25</v>
      </c>
    </row>
    <row r="49" spans="1:6" s="240" customFormat="1" ht="13.5" thickBot="1" x14ac:dyDescent="0.3">
      <c r="A49" s="250" t="s">
        <v>47</v>
      </c>
      <c r="B49" s="319">
        <v>20</v>
      </c>
      <c r="C49" s="319"/>
      <c r="D49" s="319"/>
      <c r="E49" s="244"/>
      <c r="F49" s="245"/>
    </row>
    <row r="50" spans="1:6" s="240" customFormat="1" ht="13.5" thickBot="1" x14ac:dyDescent="0.3">
      <c r="A50" s="250" t="s">
        <v>48</v>
      </c>
      <c r="B50" s="319">
        <v>15</v>
      </c>
      <c r="C50" s="319"/>
      <c r="D50" s="319"/>
      <c r="E50" s="244"/>
      <c r="F50" s="245"/>
    </row>
    <row r="51" spans="1:6" s="240" customFormat="1" ht="13.5" thickBot="1" x14ac:dyDescent="0.3">
      <c r="A51" s="250" t="s">
        <v>49</v>
      </c>
      <c r="B51" s="319">
        <v>10</v>
      </c>
      <c r="C51" s="319"/>
      <c r="D51" s="319"/>
      <c r="E51" s="244"/>
      <c r="F51" s="245"/>
    </row>
    <row r="52" spans="1:6" s="240" customFormat="1" ht="36" customHeight="1" thickBot="1" x14ac:dyDescent="0.3">
      <c r="A52" s="250" t="s">
        <v>50</v>
      </c>
      <c r="B52" s="319" t="s">
        <v>35</v>
      </c>
      <c r="C52" s="319"/>
      <c r="D52" s="319"/>
      <c r="E52" s="244"/>
      <c r="F52" s="245"/>
    </row>
    <row r="53" spans="1:6" s="240" customFormat="1" ht="13.5" thickBot="1" x14ac:dyDescent="0.3">
      <c r="A53" s="320" t="s">
        <v>100</v>
      </c>
      <c r="B53" s="320"/>
      <c r="C53" s="320"/>
      <c r="D53" s="320"/>
      <c r="E53" s="243"/>
      <c r="F53" s="248"/>
    </row>
    <row r="54" spans="1:6" s="240" customFormat="1" ht="13.5" thickBot="1" x14ac:dyDescent="0.3">
      <c r="A54" s="321" t="s">
        <v>98</v>
      </c>
      <c r="B54" s="321"/>
      <c r="C54" s="321"/>
      <c r="D54" s="321"/>
      <c r="E54" s="244"/>
      <c r="F54" s="245"/>
    </row>
    <row r="55" spans="1:6" s="240" customFormat="1" ht="13.5" thickBot="1" x14ac:dyDescent="0.3">
      <c r="A55" s="249" t="s">
        <v>28</v>
      </c>
      <c r="B55" s="318" t="s">
        <v>42</v>
      </c>
      <c r="C55" s="318"/>
      <c r="D55" s="318"/>
      <c r="E55" s="244"/>
      <c r="F55" s="245"/>
    </row>
    <row r="56" spans="1:6" s="240" customFormat="1" ht="13.5" thickBot="1" x14ac:dyDescent="0.3">
      <c r="A56" s="250" t="s">
        <v>30</v>
      </c>
      <c r="B56" s="319">
        <v>10</v>
      </c>
      <c r="C56" s="319"/>
      <c r="D56" s="319"/>
      <c r="E56" s="244" t="s">
        <v>30</v>
      </c>
      <c r="F56" s="245">
        <v>10</v>
      </c>
    </row>
    <row r="57" spans="1:6" s="240" customFormat="1" ht="13.5" thickBot="1" x14ac:dyDescent="0.3">
      <c r="A57" s="250" t="s">
        <v>31</v>
      </c>
      <c r="B57" s="319">
        <v>7</v>
      </c>
      <c r="C57" s="319"/>
      <c r="D57" s="319"/>
      <c r="E57" s="244"/>
      <c r="F57" s="245"/>
    </row>
    <row r="58" spans="1:6" s="240" customFormat="1" ht="13.5" thickBot="1" x14ac:dyDescent="0.3">
      <c r="A58" s="250" t="s">
        <v>32</v>
      </c>
      <c r="B58" s="319">
        <v>6</v>
      </c>
      <c r="C58" s="319"/>
      <c r="D58" s="319"/>
      <c r="E58" s="244"/>
      <c r="F58" s="245"/>
    </row>
    <row r="59" spans="1:6" s="240" customFormat="1" ht="13.5" thickBot="1" x14ac:dyDescent="0.3">
      <c r="A59" s="250" t="s">
        <v>39</v>
      </c>
      <c r="B59" s="319">
        <v>3</v>
      </c>
      <c r="C59" s="319"/>
      <c r="D59" s="319"/>
      <c r="E59" s="244"/>
      <c r="F59" s="245"/>
    </row>
    <row r="60" spans="1:6" s="240" customFormat="1" ht="34.5" customHeight="1" thickBot="1" x14ac:dyDescent="0.3">
      <c r="A60" s="250" t="s">
        <v>40</v>
      </c>
      <c r="B60" s="319" t="s">
        <v>35</v>
      </c>
      <c r="C60" s="319"/>
      <c r="D60" s="319"/>
      <c r="E60" s="244"/>
      <c r="F60" s="245"/>
    </row>
    <row r="61" spans="1:6" s="240" customFormat="1" ht="13.5" thickBot="1" x14ac:dyDescent="0.3">
      <c r="A61" s="317" t="s">
        <v>101</v>
      </c>
      <c r="B61" s="317"/>
      <c r="C61" s="317"/>
      <c r="D61" s="317"/>
      <c r="E61" s="244"/>
      <c r="F61" s="245"/>
    </row>
    <row r="62" spans="1:6" s="240" customFormat="1" ht="13.5" thickBot="1" x14ac:dyDescent="0.3">
      <c r="A62" s="246" t="s">
        <v>28</v>
      </c>
      <c r="B62" s="318" t="s">
        <v>42</v>
      </c>
      <c r="C62" s="318"/>
      <c r="D62" s="318"/>
      <c r="E62" s="244"/>
      <c r="F62" s="245"/>
    </row>
    <row r="63" spans="1:6" s="240" customFormat="1" ht="13.5" thickBot="1" x14ac:dyDescent="0.3">
      <c r="A63" s="247" t="s">
        <v>30</v>
      </c>
      <c r="B63" s="319">
        <v>10</v>
      </c>
      <c r="C63" s="319"/>
      <c r="D63" s="319"/>
      <c r="E63" s="244" t="s">
        <v>30</v>
      </c>
      <c r="F63" s="245">
        <v>10</v>
      </c>
    </row>
    <row r="64" spans="1:6" s="240" customFormat="1" ht="13.5" thickBot="1" x14ac:dyDescent="0.3">
      <c r="A64" s="250" t="s">
        <v>51</v>
      </c>
      <c r="B64" s="319">
        <v>5</v>
      </c>
      <c r="C64" s="319"/>
      <c r="D64" s="319"/>
      <c r="E64" s="244"/>
      <c r="F64" s="245"/>
    </row>
    <row r="65" spans="1:6" s="240" customFormat="1" ht="13.5" thickBot="1" x14ac:dyDescent="0.3">
      <c r="A65" s="250" t="s">
        <v>49</v>
      </c>
      <c r="B65" s="319">
        <v>3</v>
      </c>
      <c r="C65" s="319"/>
      <c r="D65" s="319"/>
      <c r="E65" s="244"/>
      <c r="F65" s="245"/>
    </row>
    <row r="66" spans="1:6" s="240" customFormat="1" ht="39" customHeight="1" thickBot="1" x14ac:dyDescent="0.3">
      <c r="A66" s="250" t="s">
        <v>50</v>
      </c>
      <c r="B66" s="319" t="s">
        <v>35</v>
      </c>
      <c r="C66" s="319"/>
      <c r="D66" s="319"/>
      <c r="E66" s="244"/>
      <c r="F66" s="245"/>
    </row>
    <row r="67" spans="1:6" s="240" customFormat="1" ht="57" customHeight="1" thickBot="1" x14ac:dyDescent="0.3">
      <c r="A67" s="320" t="s">
        <v>102</v>
      </c>
      <c r="B67" s="320"/>
      <c r="C67" s="320"/>
      <c r="D67" s="320"/>
      <c r="E67" s="243"/>
      <c r="F67" s="248"/>
    </row>
    <row r="68" spans="1:6" s="240" customFormat="1" ht="13.5" thickBot="1" x14ac:dyDescent="0.3">
      <c r="A68" s="321" t="s">
        <v>98</v>
      </c>
      <c r="B68" s="321"/>
      <c r="C68" s="321"/>
      <c r="D68" s="321"/>
      <c r="E68" s="244"/>
      <c r="F68" s="245"/>
    </row>
    <row r="69" spans="1:6" s="240" customFormat="1" ht="13.5" thickBot="1" x14ac:dyDescent="0.3">
      <c r="A69" s="249" t="s">
        <v>28</v>
      </c>
      <c r="B69" s="318" t="s">
        <v>42</v>
      </c>
      <c r="C69" s="318"/>
      <c r="D69" s="318"/>
      <c r="E69" s="244"/>
      <c r="F69" s="245"/>
    </row>
    <row r="70" spans="1:6" s="240" customFormat="1" ht="13.5" thickBot="1" x14ac:dyDescent="0.3">
      <c r="A70" s="250" t="s">
        <v>30</v>
      </c>
      <c r="B70" s="319">
        <v>10</v>
      </c>
      <c r="C70" s="319"/>
      <c r="D70" s="319"/>
      <c r="E70" s="244" t="s">
        <v>30</v>
      </c>
      <c r="F70" s="245">
        <v>10</v>
      </c>
    </row>
    <row r="71" spans="1:6" s="240" customFormat="1" ht="13.5" thickBot="1" x14ac:dyDescent="0.3">
      <c r="A71" s="250" t="s">
        <v>31</v>
      </c>
      <c r="B71" s="319">
        <v>5</v>
      </c>
      <c r="C71" s="319"/>
      <c r="D71" s="319"/>
      <c r="E71" s="244"/>
      <c r="F71" s="245"/>
    </row>
    <row r="72" spans="1:6" s="240" customFormat="1" ht="13.5" thickBot="1" x14ac:dyDescent="0.3">
      <c r="A72" s="250" t="s">
        <v>32</v>
      </c>
      <c r="B72" s="319">
        <v>3</v>
      </c>
      <c r="C72" s="319"/>
      <c r="D72" s="319"/>
      <c r="E72" s="244"/>
      <c r="F72" s="245"/>
    </row>
    <row r="73" spans="1:6" s="240" customFormat="1" ht="13.5" thickBot="1" x14ac:dyDescent="0.3">
      <c r="A73" s="250" t="s">
        <v>39</v>
      </c>
      <c r="B73" s="319">
        <v>2</v>
      </c>
      <c r="C73" s="319"/>
      <c r="D73" s="319"/>
      <c r="E73" s="244"/>
      <c r="F73" s="245"/>
    </row>
    <row r="74" spans="1:6" s="240" customFormat="1" ht="33.75" customHeight="1" thickBot="1" x14ac:dyDescent="0.3">
      <c r="A74" s="250" t="s">
        <v>40</v>
      </c>
      <c r="B74" s="319" t="s">
        <v>35</v>
      </c>
      <c r="C74" s="319"/>
      <c r="D74" s="319"/>
      <c r="E74" s="244"/>
      <c r="F74" s="245"/>
    </row>
    <row r="75" spans="1:6" s="240" customFormat="1" ht="13.5" thickBot="1" x14ac:dyDescent="0.3">
      <c r="A75" s="322" t="s">
        <v>104</v>
      </c>
      <c r="B75" s="322"/>
      <c r="C75" s="322"/>
      <c r="D75" s="322"/>
      <c r="E75" s="244"/>
      <c r="F75" s="245"/>
    </row>
    <row r="76" spans="1:6" s="240" customFormat="1" ht="13.5" thickBot="1" x14ac:dyDescent="0.3">
      <c r="A76" s="246" t="s">
        <v>28</v>
      </c>
      <c r="B76" s="318" t="s">
        <v>42</v>
      </c>
      <c r="C76" s="318"/>
      <c r="D76" s="318"/>
      <c r="E76" s="244"/>
      <c r="F76" s="245"/>
    </row>
    <row r="77" spans="1:6" s="240" customFormat="1" ht="13.5" thickBot="1" x14ac:dyDescent="0.3">
      <c r="A77" s="247" t="s">
        <v>30</v>
      </c>
      <c r="B77" s="319">
        <v>10</v>
      </c>
      <c r="C77" s="319"/>
      <c r="D77" s="319"/>
      <c r="E77" s="244" t="s">
        <v>30</v>
      </c>
      <c r="F77" s="245">
        <v>10</v>
      </c>
    </row>
    <row r="78" spans="1:6" s="240" customFormat="1" ht="13.5" thickBot="1" x14ac:dyDescent="0.3">
      <c r="A78" s="250" t="s">
        <v>51</v>
      </c>
      <c r="B78" s="319">
        <v>5</v>
      </c>
      <c r="C78" s="319"/>
      <c r="D78" s="319"/>
      <c r="E78" s="244"/>
      <c r="F78" s="245"/>
    </row>
    <row r="79" spans="1:6" s="240" customFormat="1" ht="13.5" thickBot="1" x14ac:dyDescent="0.3">
      <c r="A79" s="250" t="s">
        <v>49</v>
      </c>
      <c r="B79" s="319">
        <v>3</v>
      </c>
      <c r="C79" s="319"/>
      <c r="D79" s="319"/>
      <c r="E79" s="244"/>
      <c r="F79" s="245"/>
    </row>
    <row r="80" spans="1:6" s="240" customFormat="1" ht="35.25" customHeight="1" thickBot="1" x14ac:dyDescent="0.3">
      <c r="A80" s="250" t="s">
        <v>50</v>
      </c>
      <c r="B80" s="319" t="s">
        <v>35</v>
      </c>
      <c r="C80" s="319"/>
      <c r="D80" s="319"/>
      <c r="E80" s="244"/>
      <c r="F80" s="245"/>
    </row>
    <row r="81" spans="1:6" s="240" customFormat="1" ht="13.5" thickBot="1" x14ac:dyDescent="0.3">
      <c r="A81" s="320" t="s">
        <v>103</v>
      </c>
      <c r="B81" s="320"/>
      <c r="C81" s="320"/>
      <c r="D81" s="320"/>
      <c r="E81" s="243"/>
      <c r="F81" s="248"/>
    </row>
    <row r="82" spans="1:6" s="240" customFormat="1" ht="13.5" thickBot="1" x14ac:dyDescent="0.3">
      <c r="A82" s="321" t="s">
        <v>98</v>
      </c>
      <c r="B82" s="321"/>
      <c r="C82" s="321"/>
      <c r="D82" s="321"/>
      <c r="E82" s="244"/>
      <c r="F82" s="245"/>
    </row>
    <row r="83" spans="1:6" s="240" customFormat="1" ht="13.5" thickBot="1" x14ac:dyDescent="0.3">
      <c r="A83" s="249" t="s">
        <v>28</v>
      </c>
      <c r="B83" s="318" t="s">
        <v>42</v>
      </c>
      <c r="C83" s="318"/>
      <c r="D83" s="318"/>
      <c r="E83" s="244"/>
      <c r="F83" s="245"/>
    </row>
    <row r="84" spans="1:6" s="240" customFormat="1" ht="13.5" thickBot="1" x14ac:dyDescent="0.3">
      <c r="A84" s="250" t="s">
        <v>30</v>
      </c>
      <c r="B84" s="319">
        <v>10</v>
      </c>
      <c r="C84" s="319"/>
      <c r="D84" s="319"/>
      <c r="E84" s="244" t="s">
        <v>30</v>
      </c>
      <c r="F84" s="245">
        <v>10</v>
      </c>
    </row>
    <row r="85" spans="1:6" s="240" customFormat="1" ht="13.5" thickBot="1" x14ac:dyDescent="0.3">
      <c r="A85" s="250" t="s">
        <v>31</v>
      </c>
      <c r="B85" s="319">
        <v>7</v>
      </c>
      <c r="C85" s="319"/>
      <c r="D85" s="319"/>
      <c r="E85" s="244"/>
      <c r="F85" s="245"/>
    </row>
    <row r="86" spans="1:6" s="240" customFormat="1" ht="13.5" thickBot="1" x14ac:dyDescent="0.3">
      <c r="A86" s="250" t="s">
        <v>32</v>
      </c>
      <c r="B86" s="319">
        <v>5</v>
      </c>
      <c r="C86" s="319"/>
      <c r="D86" s="319"/>
      <c r="E86" s="244"/>
      <c r="F86" s="245"/>
    </row>
    <row r="87" spans="1:6" s="240" customFormat="1" ht="13.5" thickBot="1" x14ac:dyDescent="0.3">
      <c r="A87" s="250" t="s">
        <v>39</v>
      </c>
      <c r="B87" s="319">
        <v>3</v>
      </c>
      <c r="C87" s="319"/>
      <c r="D87" s="319"/>
      <c r="E87" s="244"/>
      <c r="F87" s="245"/>
    </row>
    <row r="88" spans="1:6" s="240" customFormat="1" ht="35.25" customHeight="1" thickBot="1" x14ac:dyDescent="0.3">
      <c r="A88" s="250" t="s">
        <v>40</v>
      </c>
      <c r="B88" s="319" t="s">
        <v>35</v>
      </c>
      <c r="C88" s="319"/>
      <c r="D88" s="319"/>
      <c r="E88" s="244"/>
      <c r="F88" s="245"/>
    </row>
    <row r="89" spans="1:6" s="240" customFormat="1" ht="13.5" thickBot="1" x14ac:dyDescent="0.3">
      <c r="A89" s="322" t="s">
        <v>104</v>
      </c>
      <c r="B89" s="322"/>
      <c r="C89" s="322"/>
      <c r="D89" s="322"/>
      <c r="E89" s="244"/>
      <c r="F89" s="245"/>
    </row>
    <row r="90" spans="1:6" s="240" customFormat="1" ht="13.5" thickBot="1" x14ac:dyDescent="0.3">
      <c r="A90" s="246" t="s">
        <v>28</v>
      </c>
      <c r="B90" s="318" t="s">
        <v>42</v>
      </c>
      <c r="C90" s="318"/>
      <c r="D90" s="318"/>
      <c r="E90" s="244"/>
      <c r="F90" s="245"/>
    </row>
    <row r="91" spans="1:6" s="240" customFormat="1" ht="13.5" thickBot="1" x14ac:dyDescent="0.3">
      <c r="A91" s="247" t="s">
        <v>30</v>
      </c>
      <c r="B91" s="319">
        <v>20</v>
      </c>
      <c r="C91" s="319"/>
      <c r="D91" s="319"/>
      <c r="E91" s="244" t="s">
        <v>30</v>
      </c>
      <c r="F91" s="245">
        <v>20</v>
      </c>
    </row>
    <row r="92" spans="1:6" s="240" customFormat="1" ht="13.5" thickBot="1" x14ac:dyDescent="0.3">
      <c r="A92" s="250" t="s">
        <v>51</v>
      </c>
      <c r="B92" s="319">
        <v>10</v>
      </c>
      <c r="C92" s="319"/>
      <c r="D92" s="319"/>
      <c r="E92" s="244"/>
      <c r="F92" s="245"/>
    </row>
    <row r="93" spans="1:6" s="240" customFormat="1" ht="13.5" thickBot="1" x14ac:dyDescent="0.3">
      <c r="A93" s="250" t="s">
        <v>49</v>
      </c>
      <c r="B93" s="319">
        <v>5</v>
      </c>
      <c r="C93" s="319"/>
      <c r="D93" s="319"/>
      <c r="E93" s="244"/>
      <c r="F93" s="245"/>
    </row>
    <row r="94" spans="1:6" s="240" customFormat="1" ht="34.5" customHeight="1" thickBot="1" x14ac:dyDescent="0.3">
      <c r="A94" s="250" t="s">
        <v>50</v>
      </c>
      <c r="B94" s="319" t="s">
        <v>35</v>
      </c>
      <c r="C94" s="319"/>
      <c r="D94" s="319"/>
      <c r="E94" s="244"/>
      <c r="F94" s="245"/>
    </row>
    <row r="95" spans="1:6" s="252" customFormat="1" ht="13.5" thickBot="1" x14ac:dyDescent="0.3">
      <c r="A95" s="327" t="s">
        <v>216</v>
      </c>
      <c r="B95" s="328"/>
      <c r="C95" s="328"/>
      <c r="D95" s="329"/>
      <c r="E95" s="241"/>
      <c r="F95" s="251">
        <f>SUM(F16:F94)</f>
        <v>190</v>
      </c>
    </row>
    <row r="96" spans="1:6" s="236" customFormat="1" ht="12.75" x14ac:dyDescent="0.2"/>
    <row r="97" spans="1:8" s="236" customFormat="1" ht="52.5" customHeight="1" x14ac:dyDescent="0.2">
      <c r="A97" s="308" t="s">
        <v>218</v>
      </c>
      <c r="B97" s="308"/>
      <c r="C97" s="308"/>
      <c r="D97" s="308"/>
      <c r="E97" s="308"/>
      <c r="F97" s="308"/>
      <c r="G97" s="237"/>
      <c r="H97" s="237"/>
    </row>
    <row r="98" spans="1:8" s="236" customFormat="1" ht="13.5" thickBot="1" x14ac:dyDescent="0.25"/>
    <row r="99" spans="1:8" s="236" customFormat="1" ht="13.5" thickBot="1" x14ac:dyDescent="0.25">
      <c r="A99" s="253"/>
      <c r="B99" s="254"/>
      <c r="C99" s="356"/>
      <c r="D99" s="357"/>
      <c r="E99" s="309" t="s">
        <v>206</v>
      </c>
      <c r="F99" s="310"/>
    </row>
    <row r="100" spans="1:8" s="240" customFormat="1" ht="39" thickBot="1" x14ac:dyDescent="0.3">
      <c r="A100" s="320" t="s">
        <v>87</v>
      </c>
      <c r="B100" s="324"/>
      <c r="C100" s="355"/>
      <c r="D100" s="355"/>
      <c r="E100" s="241" t="s">
        <v>314</v>
      </c>
      <c r="F100" s="241" t="s">
        <v>42</v>
      </c>
    </row>
    <row r="101" spans="1:8" s="240" customFormat="1" ht="13.5" thickBot="1" x14ac:dyDescent="0.3">
      <c r="A101" s="317" t="s">
        <v>25</v>
      </c>
      <c r="B101" s="317"/>
      <c r="C101" s="316" t="s">
        <v>113</v>
      </c>
      <c r="D101" s="316"/>
      <c r="E101" s="255"/>
      <c r="F101" s="255"/>
    </row>
    <row r="102" spans="1:8" s="240" customFormat="1" ht="13.5" thickBot="1" x14ac:dyDescent="0.3">
      <c r="A102" s="375" t="s">
        <v>114</v>
      </c>
      <c r="B102" s="376"/>
      <c r="C102" s="376"/>
      <c r="D102" s="377"/>
      <c r="E102" s="243"/>
      <c r="F102" s="243"/>
    </row>
    <row r="103" spans="1:8" s="240" customFormat="1" ht="17.25" customHeight="1" thickBot="1" x14ac:dyDescent="0.3">
      <c r="A103" s="323" t="s">
        <v>98</v>
      </c>
      <c r="B103" s="323"/>
      <c r="C103" s="323"/>
      <c r="D103" s="323"/>
      <c r="E103" s="255"/>
      <c r="F103" s="255"/>
    </row>
    <row r="104" spans="1:8" s="240" customFormat="1" ht="13.5" thickBot="1" x14ac:dyDescent="0.3">
      <c r="A104" s="246" t="s">
        <v>28</v>
      </c>
      <c r="B104" s="318" t="s">
        <v>42</v>
      </c>
      <c r="C104" s="318"/>
      <c r="D104" s="318"/>
      <c r="E104" s="255"/>
      <c r="F104" s="255"/>
    </row>
    <row r="105" spans="1:8" s="240" customFormat="1" ht="13.5" thickBot="1" x14ac:dyDescent="0.3">
      <c r="A105" s="247" t="s">
        <v>30</v>
      </c>
      <c r="B105" s="319">
        <v>50</v>
      </c>
      <c r="C105" s="319"/>
      <c r="D105" s="319"/>
      <c r="E105" s="255"/>
      <c r="F105" s="256"/>
    </row>
    <row r="106" spans="1:8" s="240" customFormat="1" ht="26.25" thickBot="1" x14ac:dyDescent="0.3">
      <c r="A106" s="247" t="s">
        <v>31</v>
      </c>
      <c r="B106" s="319">
        <v>30</v>
      </c>
      <c r="C106" s="319"/>
      <c r="D106" s="319"/>
      <c r="E106" s="255" t="s">
        <v>337</v>
      </c>
      <c r="F106" s="256">
        <v>30</v>
      </c>
    </row>
    <row r="107" spans="1:8" s="240" customFormat="1" ht="13.5" thickBot="1" x14ac:dyDescent="0.3">
      <c r="A107" s="247" t="s">
        <v>38</v>
      </c>
      <c r="B107" s="319">
        <v>20</v>
      </c>
      <c r="C107" s="319"/>
      <c r="D107" s="319"/>
      <c r="E107" s="255"/>
      <c r="F107" s="256"/>
    </row>
    <row r="108" spans="1:8" s="240" customFormat="1" ht="13.5" thickBot="1" x14ac:dyDescent="0.3">
      <c r="A108" s="247" t="s">
        <v>33</v>
      </c>
      <c r="B108" s="319">
        <v>10</v>
      </c>
      <c r="C108" s="319"/>
      <c r="D108" s="319"/>
      <c r="E108" s="255"/>
      <c r="F108" s="256"/>
    </row>
    <row r="109" spans="1:8" s="240" customFormat="1" ht="13.5" thickBot="1" x14ac:dyDescent="0.3">
      <c r="A109" s="247" t="s">
        <v>59</v>
      </c>
      <c r="B109" s="319">
        <v>5</v>
      </c>
      <c r="C109" s="319"/>
      <c r="D109" s="319"/>
      <c r="E109" s="255"/>
      <c r="F109" s="256"/>
    </row>
    <row r="110" spans="1:8" s="240" customFormat="1" ht="36" customHeight="1" thickBot="1" x14ac:dyDescent="0.3">
      <c r="A110" s="247" t="s">
        <v>46</v>
      </c>
      <c r="B110" s="319" t="s">
        <v>35</v>
      </c>
      <c r="C110" s="319"/>
      <c r="D110" s="319"/>
      <c r="E110" s="255"/>
      <c r="F110" s="256"/>
    </row>
    <row r="111" spans="1:8" s="240" customFormat="1" ht="17.25" customHeight="1" thickBot="1" x14ac:dyDescent="0.3">
      <c r="A111" s="323" t="s">
        <v>115</v>
      </c>
      <c r="B111" s="323"/>
      <c r="C111" s="323"/>
      <c r="D111" s="323"/>
      <c r="E111" s="255"/>
      <c r="F111" s="256"/>
    </row>
    <row r="112" spans="1:8" s="240" customFormat="1" ht="13.5" thickBot="1" x14ac:dyDescent="0.3">
      <c r="A112" s="246" t="s">
        <v>28</v>
      </c>
      <c r="B112" s="318" t="s">
        <v>42</v>
      </c>
      <c r="C112" s="318"/>
      <c r="D112" s="318"/>
      <c r="E112" s="255"/>
      <c r="F112" s="256"/>
    </row>
    <row r="113" spans="1:6" s="240" customFormat="1" ht="13.5" thickBot="1" x14ac:dyDescent="0.3">
      <c r="A113" s="247" t="s">
        <v>30</v>
      </c>
      <c r="B113" s="319">
        <v>50</v>
      </c>
      <c r="C113" s="319"/>
      <c r="D113" s="319"/>
      <c r="E113" s="255" t="s">
        <v>338</v>
      </c>
      <c r="F113" s="256">
        <v>50</v>
      </c>
    </row>
    <row r="114" spans="1:6" s="240" customFormat="1" ht="13.5" thickBot="1" x14ac:dyDescent="0.3">
      <c r="A114" s="247" t="s">
        <v>60</v>
      </c>
      <c r="B114" s="319">
        <v>20</v>
      </c>
      <c r="C114" s="319"/>
      <c r="D114" s="319"/>
      <c r="E114" s="255"/>
      <c r="F114" s="256"/>
    </row>
    <row r="115" spans="1:6" s="240" customFormat="1" ht="13.5" thickBot="1" x14ac:dyDescent="0.3">
      <c r="A115" s="247" t="s">
        <v>61</v>
      </c>
      <c r="B115" s="319">
        <v>10</v>
      </c>
      <c r="C115" s="319"/>
      <c r="D115" s="319"/>
      <c r="E115" s="255"/>
      <c r="F115" s="256"/>
    </row>
    <row r="116" spans="1:6" s="240" customFormat="1" ht="13.5" thickBot="1" x14ac:dyDescent="0.3">
      <c r="A116" s="247" t="s">
        <v>62</v>
      </c>
      <c r="B116" s="319">
        <v>5</v>
      </c>
      <c r="C116" s="319"/>
      <c r="D116" s="319"/>
      <c r="E116" s="255"/>
      <c r="F116" s="256"/>
    </row>
    <row r="117" spans="1:6" s="240" customFormat="1" ht="13.5" thickBot="1" x14ac:dyDescent="0.3">
      <c r="A117" s="247" t="s">
        <v>63</v>
      </c>
      <c r="B117" s="319">
        <v>3</v>
      </c>
      <c r="C117" s="319"/>
      <c r="D117" s="319"/>
      <c r="E117" s="255"/>
      <c r="F117" s="256"/>
    </row>
    <row r="118" spans="1:6" s="240" customFormat="1" ht="37.5" customHeight="1" thickBot="1" x14ac:dyDescent="0.3">
      <c r="A118" s="247" t="s">
        <v>64</v>
      </c>
      <c r="B118" s="319" t="s">
        <v>35</v>
      </c>
      <c r="C118" s="319"/>
      <c r="D118" s="319"/>
      <c r="E118" s="255"/>
      <c r="F118" s="256"/>
    </row>
    <row r="119" spans="1:6" s="240" customFormat="1" ht="13.5" thickBot="1" x14ac:dyDescent="0.3">
      <c r="A119" s="334" t="s">
        <v>116</v>
      </c>
      <c r="B119" s="334"/>
      <c r="C119" s="334"/>
      <c r="D119" s="334"/>
      <c r="E119" s="243"/>
      <c r="F119" s="248"/>
    </row>
    <row r="120" spans="1:6" s="240" customFormat="1" ht="17.25" customHeight="1" thickBot="1" x14ac:dyDescent="0.3">
      <c r="A120" s="323" t="s">
        <v>117</v>
      </c>
      <c r="B120" s="323"/>
      <c r="C120" s="323"/>
      <c r="D120" s="323"/>
      <c r="E120" s="255"/>
      <c r="F120" s="256"/>
    </row>
    <row r="121" spans="1:6" s="240" customFormat="1" ht="13.5" thickBot="1" x14ac:dyDescent="0.3">
      <c r="A121" s="246" t="s">
        <v>28</v>
      </c>
      <c r="B121" s="318" t="s">
        <v>42</v>
      </c>
      <c r="C121" s="318"/>
      <c r="D121" s="318"/>
      <c r="E121" s="255"/>
      <c r="F121" s="256"/>
    </row>
    <row r="122" spans="1:6" s="240" customFormat="1" ht="13.5" thickBot="1" x14ac:dyDescent="0.3">
      <c r="A122" s="247" t="s">
        <v>30</v>
      </c>
      <c r="B122" s="319">
        <v>50</v>
      </c>
      <c r="C122" s="319"/>
      <c r="D122" s="319"/>
      <c r="E122" s="255" t="s">
        <v>30</v>
      </c>
      <c r="F122" s="256">
        <v>50</v>
      </c>
    </row>
    <row r="123" spans="1:6" s="240" customFormat="1" ht="13.5" thickBot="1" x14ac:dyDescent="0.3">
      <c r="A123" s="247" t="s">
        <v>31</v>
      </c>
      <c r="B123" s="319">
        <v>40</v>
      </c>
      <c r="C123" s="319"/>
      <c r="D123" s="319"/>
      <c r="E123" s="255"/>
      <c r="F123" s="256"/>
    </row>
    <row r="124" spans="1:6" s="240" customFormat="1" ht="13.5" thickBot="1" x14ac:dyDescent="0.3">
      <c r="A124" s="247" t="s">
        <v>38</v>
      </c>
      <c r="B124" s="319">
        <v>25</v>
      </c>
      <c r="C124" s="319"/>
      <c r="D124" s="319"/>
      <c r="E124" s="255"/>
      <c r="F124" s="256"/>
    </row>
    <row r="125" spans="1:6" s="240" customFormat="1" ht="13.5" thickBot="1" x14ac:dyDescent="0.3">
      <c r="A125" s="247" t="s">
        <v>33</v>
      </c>
      <c r="B125" s="319">
        <v>10</v>
      </c>
      <c r="C125" s="319"/>
      <c r="D125" s="319"/>
      <c r="E125" s="255"/>
      <c r="F125" s="256"/>
    </row>
    <row r="126" spans="1:6" s="240" customFormat="1" ht="13.5" thickBot="1" x14ac:dyDescent="0.3">
      <c r="A126" s="247" t="s">
        <v>59</v>
      </c>
      <c r="B126" s="319">
        <v>5</v>
      </c>
      <c r="C126" s="319"/>
      <c r="D126" s="319"/>
      <c r="E126" s="255"/>
      <c r="F126" s="256"/>
    </row>
    <row r="127" spans="1:6" s="240" customFormat="1" ht="38.25" customHeight="1" thickBot="1" x14ac:dyDescent="0.3">
      <c r="A127" s="247" t="s">
        <v>46</v>
      </c>
      <c r="B127" s="319" t="s">
        <v>35</v>
      </c>
      <c r="C127" s="319"/>
      <c r="D127" s="319"/>
      <c r="E127" s="255"/>
      <c r="F127" s="256"/>
    </row>
    <row r="128" spans="1:6" s="240" customFormat="1" ht="21" customHeight="1" thickBot="1" x14ac:dyDescent="0.3">
      <c r="A128" s="323" t="s">
        <v>118</v>
      </c>
      <c r="B128" s="323"/>
      <c r="C128" s="323"/>
      <c r="D128" s="323"/>
      <c r="E128" s="255"/>
      <c r="F128" s="256"/>
    </row>
    <row r="129" spans="1:8" s="240" customFormat="1" ht="13.5" thickBot="1" x14ac:dyDescent="0.3">
      <c r="A129" s="246" t="s">
        <v>28</v>
      </c>
      <c r="B129" s="318" t="s">
        <v>42</v>
      </c>
      <c r="C129" s="318"/>
      <c r="D129" s="318"/>
      <c r="E129" s="255"/>
      <c r="F129" s="256"/>
    </row>
    <row r="130" spans="1:8" s="240" customFormat="1" ht="13.5" thickBot="1" x14ac:dyDescent="0.3">
      <c r="A130" s="247" t="s">
        <v>30</v>
      </c>
      <c r="B130" s="319">
        <v>50</v>
      </c>
      <c r="C130" s="319"/>
      <c r="D130" s="319"/>
      <c r="E130" s="255" t="s">
        <v>30</v>
      </c>
      <c r="F130" s="256">
        <v>50</v>
      </c>
    </row>
    <row r="131" spans="1:8" s="240" customFormat="1" ht="13.5" thickBot="1" x14ac:dyDescent="0.3">
      <c r="A131" s="247" t="s">
        <v>60</v>
      </c>
      <c r="B131" s="319">
        <v>15</v>
      </c>
      <c r="C131" s="319"/>
      <c r="D131" s="319"/>
      <c r="E131" s="255"/>
      <c r="F131" s="256"/>
    </row>
    <row r="132" spans="1:8" s="240" customFormat="1" ht="13.5" thickBot="1" x14ac:dyDescent="0.3">
      <c r="A132" s="247" t="s">
        <v>61</v>
      </c>
      <c r="B132" s="319">
        <v>10</v>
      </c>
      <c r="C132" s="319"/>
      <c r="D132" s="319"/>
      <c r="E132" s="255"/>
      <c r="F132" s="256"/>
    </row>
    <row r="133" spans="1:8" s="240" customFormat="1" ht="13.5" thickBot="1" x14ac:dyDescent="0.3">
      <c r="A133" s="247" t="s">
        <v>62</v>
      </c>
      <c r="B133" s="319">
        <v>5</v>
      </c>
      <c r="C133" s="319"/>
      <c r="D133" s="319"/>
      <c r="E133" s="255"/>
      <c r="F133" s="256"/>
    </row>
    <row r="134" spans="1:8" s="240" customFormat="1" ht="13.5" thickBot="1" x14ac:dyDescent="0.3">
      <c r="A134" s="247" t="s">
        <v>63</v>
      </c>
      <c r="B134" s="319">
        <v>2</v>
      </c>
      <c r="C134" s="319"/>
      <c r="D134" s="319"/>
      <c r="E134" s="255"/>
      <c r="F134" s="256"/>
    </row>
    <row r="135" spans="1:8" s="240" customFormat="1" ht="32.25" customHeight="1" thickBot="1" x14ac:dyDescent="0.3">
      <c r="A135" s="247" t="s">
        <v>64</v>
      </c>
      <c r="B135" s="319" t="s">
        <v>35</v>
      </c>
      <c r="C135" s="319"/>
      <c r="D135" s="319"/>
      <c r="E135" s="255"/>
      <c r="F135" s="256"/>
    </row>
    <row r="136" spans="1:8" s="260" customFormat="1" ht="13.5" thickBot="1" x14ac:dyDescent="0.25">
      <c r="A136" s="257" t="s">
        <v>283</v>
      </c>
      <c r="B136" s="309"/>
      <c r="C136" s="333"/>
      <c r="D136" s="310"/>
      <c r="E136" s="258"/>
      <c r="F136" s="259">
        <f>SUM(F103:F135)</f>
        <v>180</v>
      </c>
    </row>
    <row r="137" spans="1:8" s="236" customFormat="1" ht="12.75" x14ac:dyDescent="0.2"/>
    <row r="138" spans="1:8" s="236" customFormat="1" ht="52.5" customHeight="1" x14ac:dyDescent="0.2">
      <c r="A138" s="308" t="s">
        <v>219</v>
      </c>
      <c r="B138" s="308"/>
      <c r="C138" s="308"/>
      <c r="D138" s="308"/>
      <c r="E138" s="308"/>
      <c r="F138" s="308"/>
      <c r="G138" s="237"/>
      <c r="H138" s="237"/>
    </row>
    <row r="139" spans="1:8" s="236" customFormat="1" ht="13.5" thickBot="1" x14ac:dyDescent="0.25"/>
    <row r="140" spans="1:8" s="264" customFormat="1" ht="13.5" thickBot="1" x14ac:dyDescent="0.3">
      <c r="A140" s="261" t="s">
        <v>172</v>
      </c>
      <c r="B140" s="262"/>
      <c r="C140" s="262"/>
      <c r="D140" s="263"/>
      <c r="E140" s="306" t="s">
        <v>206</v>
      </c>
      <c r="F140" s="307"/>
    </row>
    <row r="141" spans="1:8" s="264" customFormat="1" ht="46.5" customHeight="1" thickBot="1" x14ac:dyDescent="0.3">
      <c r="A141" s="327" t="s">
        <v>173</v>
      </c>
      <c r="B141" s="328"/>
      <c r="C141" s="328"/>
      <c r="D141" s="329"/>
      <c r="E141" s="241" t="s">
        <v>314</v>
      </c>
      <c r="F141" s="241" t="s">
        <v>42</v>
      </c>
    </row>
    <row r="142" spans="1:8" s="264" customFormat="1" ht="13.5" thickBot="1" x14ac:dyDescent="0.3">
      <c r="A142" s="265" t="s">
        <v>174</v>
      </c>
      <c r="B142" s="330">
        <v>100</v>
      </c>
      <c r="C142" s="331"/>
      <c r="D142" s="332"/>
      <c r="E142" s="242"/>
      <c r="F142" s="242"/>
    </row>
    <row r="143" spans="1:8" s="264" customFormat="1" ht="13.5" thickBot="1" x14ac:dyDescent="0.3">
      <c r="A143" s="265" t="s">
        <v>175</v>
      </c>
      <c r="B143" s="330">
        <v>200</v>
      </c>
      <c r="C143" s="331"/>
      <c r="D143" s="332"/>
      <c r="E143" s="242"/>
      <c r="F143" s="242"/>
    </row>
    <row r="144" spans="1:8" s="264" customFormat="1" ht="13.5" thickBot="1" x14ac:dyDescent="0.3">
      <c r="A144" s="266" t="s">
        <v>176</v>
      </c>
      <c r="B144" s="346">
        <f>SUM(B142:D143)</f>
        <v>300</v>
      </c>
      <c r="C144" s="347"/>
      <c r="D144" s="348"/>
      <c r="E144" s="242"/>
      <c r="F144" s="242"/>
    </row>
    <row r="145" spans="1:6" s="264" customFormat="1" ht="25.5" customHeight="1" thickBot="1" x14ac:dyDescent="0.3">
      <c r="A145" s="336" t="s">
        <v>177</v>
      </c>
      <c r="B145" s="337"/>
      <c r="C145" s="337"/>
      <c r="D145" s="338"/>
      <c r="E145" s="242"/>
      <c r="F145" s="242"/>
    </row>
    <row r="146" spans="1:6" s="264" customFormat="1" ht="16.5" customHeight="1" thickBot="1" x14ac:dyDescent="0.3">
      <c r="A146" s="327" t="s">
        <v>210</v>
      </c>
      <c r="B146" s="328"/>
      <c r="C146" s="328"/>
      <c r="D146" s="329"/>
      <c r="E146" s="243"/>
      <c r="F146" s="243"/>
    </row>
    <row r="147" spans="1:6" s="264" customFormat="1" ht="16.5" customHeight="1" thickBot="1" x14ac:dyDescent="0.3">
      <c r="A147" s="349" t="s">
        <v>209</v>
      </c>
      <c r="B147" s="350"/>
      <c r="C147" s="350"/>
      <c r="D147" s="351"/>
      <c r="E147" s="244"/>
      <c r="F147" s="245"/>
    </row>
    <row r="148" spans="1:6" s="264" customFormat="1" ht="16.5" customHeight="1" thickBot="1" x14ac:dyDescent="0.3">
      <c r="A148" s="266" t="s">
        <v>28</v>
      </c>
      <c r="B148" s="346" t="s">
        <v>42</v>
      </c>
      <c r="C148" s="347"/>
      <c r="D148" s="348"/>
      <c r="E148" s="244"/>
      <c r="F148" s="245"/>
    </row>
    <row r="149" spans="1:6" s="264" customFormat="1" ht="13.5" thickBot="1" x14ac:dyDescent="0.3">
      <c r="A149" s="265" t="s">
        <v>30</v>
      </c>
      <c r="B149" s="330">
        <v>70</v>
      </c>
      <c r="C149" s="331"/>
      <c r="D149" s="332"/>
      <c r="E149" s="244"/>
      <c r="F149" s="245"/>
    </row>
    <row r="150" spans="1:6" s="264" customFormat="1" ht="26.25" thickBot="1" x14ac:dyDescent="0.3">
      <c r="A150" s="265" t="s">
        <v>31</v>
      </c>
      <c r="B150" s="330">
        <v>60</v>
      </c>
      <c r="C150" s="331"/>
      <c r="D150" s="332"/>
      <c r="E150" s="244" t="s">
        <v>353</v>
      </c>
      <c r="F150" s="245">
        <v>60</v>
      </c>
    </row>
    <row r="151" spans="1:6" s="264" customFormat="1" ht="13.5" thickBot="1" x14ac:dyDescent="0.3">
      <c r="A151" s="265" t="s">
        <v>38</v>
      </c>
      <c r="B151" s="330">
        <v>40</v>
      </c>
      <c r="C151" s="331"/>
      <c r="D151" s="332"/>
      <c r="E151" s="244"/>
      <c r="F151" s="245"/>
    </row>
    <row r="152" spans="1:6" s="264" customFormat="1" ht="13.5" thickBot="1" x14ac:dyDescent="0.3">
      <c r="A152" s="265" t="s">
        <v>33</v>
      </c>
      <c r="B152" s="330">
        <v>20</v>
      </c>
      <c r="C152" s="331"/>
      <c r="D152" s="332"/>
      <c r="E152" s="244"/>
      <c r="F152" s="245"/>
    </row>
    <row r="153" spans="1:6" s="264" customFormat="1" ht="13.5" thickBot="1" x14ac:dyDescent="0.3">
      <c r="A153" s="265" t="s">
        <v>59</v>
      </c>
      <c r="B153" s="330">
        <v>10</v>
      </c>
      <c r="C153" s="331"/>
      <c r="D153" s="332"/>
      <c r="E153" s="244"/>
      <c r="F153" s="245"/>
    </row>
    <row r="154" spans="1:6" s="264" customFormat="1" ht="46.5" customHeight="1" thickBot="1" x14ac:dyDescent="0.3">
      <c r="A154" s="265" t="s">
        <v>46</v>
      </c>
      <c r="B154" s="330" t="s">
        <v>178</v>
      </c>
      <c r="C154" s="331"/>
      <c r="D154" s="332"/>
      <c r="E154" s="244"/>
      <c r="F154" s="245"/>
    </row>
    <row r="155" spans="1:6" s="264" customFormat="1" ht="16.5" customHeight="1" thickBot="1" x14ac:dyDescent="0.3">
      <c r="A155" s="343" t="s">
        <v>211</v>
      </c>
      <c r="B155" s="344"/>
      <c r="C155" s="344"/>
      <c r="D155" s="345"/>
      <c r="E155" s="244"/>
      <c r="F155" s="245"/>
    </row>
    <row r="156" spans="1:6" s="264" customFormat="1" ht="16.5" customHeight="1" thickBot="1" x14ac:dyDescent="0.3">
      <c r="A156" s="266" t="s">
        <v>28</v>
      </c>
      <c r="B156" s="346" t="s">
        <v>42</v>
      </c>
      <c r="C156" s="347"/>
      <c r="D156" s="348"/>
      <c r="E156" s="244"/>
      <c r="F156" s="245"/>
    </row>
    <row r="157" spans="1:6" s="264" customFormat="1" ht="13.5" thickBot="1" x14ac:dyDescent="0.3">
      <c r="A157" s="265" t="s">
        <v>30</v>
      </c>
      <c r="B157" s="330">
        <v>30</v>
      </c>
      <c r="C157" s="331"/>
      <c r="D157" s="332"/>
      <c r="E157" s="244" t="s">
        <v>338</v>
      </c>
      <c r="F157" s="245">
        <v>30</v>
      </c>
    </row>
    <row r="158" spans="1:6" s="264" customFormat="1" ht="13.5" thickBot="1" x14ac:dyDescent="0.3">
      <c r="A158" s="265" t="s">
        <v>179</v>
      </c>
      <c r="B158" s="330">
        <v>20</v>
      </c>
      <c r="C158" s="331"/>
      <c r="D158" s="332"/>
      <c r="E158" s="244"/>
      <c r="F158" s="245"/>
    </row>
    <row r="159" spans="1:6" s="264" customFormat="1" ht="13.5" thickBot="1" x14ac:dyDescent="0.3">
      <c r="A159" s="265" t="s">
        <v>61</v>
      </c>
      <c r="B159" s="330">
        <v>10</v>
      </c>
      <c r="C159" s="331"/>
      <c r="D159" s="332"/>
      <c r="E159" s="244"/>
      <c r="F159" s="245"/>
    </row>
    <row r="160" spans="1:6" s="264" customFormat="1" ht="39.75" customHeight="1" thickBot="1" x14ac:dyDescent="0.3">
      <c r="A160" s="265" t="s">
        <v>50</v>
      </c>
      <c r="B160" s="330" t="s">
        <v>178</v>
      </c>
      <c r="C160" s="331"/>
      <c r="D160" s="332"/>
      <c r="E160" s="244"/>
      <c r="F160" s="245"/>
    </row>
    <row r="161" spans="1:6" s="264" customFormat="1" ht="16.5" customHeight="1" thickBot="1" x14ac:dyDescent="0.3">
      <c r="A161" s="327" t="s">
        <v>212</v>
      </c>
      <c r="B161" s="328"/>
      <c r="C161" s="328"/>
      <c r="D161" s="329"/>
      <c r="E161" s="243"/>
      <c r="F161" s="248"/>
    </row>
    <row r="162" spans="1:6" s="264" customFormat="1" ht="16.5" customHeight="1" thickBot="1" x14ac:dyDescent="0.3">
      <c r="A162" s="267" t="s">
        <v>180</v>
      </c>
      <c r="B162" s="343"/>
      <c r="C162" s="344"/>
      <c r="D162" s="345"/>
      <c r="E162" s="244"/>
      <c r="F162" s="245"/>
    </row>
    <row r="163" spans="1:6" s="264" customFormat="1" ht="16.5" customHeight="1" thickBot="1" x14ac:dyDescent="0.3">
      <c r="A163" s="266" t="s">
        <v>28</v>
      </c>
      <c r="B163" s="346" t="s">
        <v>42</v>
      </c>
      <c r="C163" s="347"/>
      <c r="D163" s="348"/>
      <c r="E163" s="244"/>
      <c r="F163" s="245"/>
    </row>
    <row r="164" spans="1:6" s="264" customFormat="1" ht="13.5" thickBot="1" x14ac:dyDescent="0.3">
      <c r="A164" s="265" t="s">
        <v>30</v>
      </c>
      <c r="B164" s="330">
        <v>150</v>
      </c>
      <c r="C164" s="331"/>
      <c r="D164" s="332"/>
      <c r="E164" s="244"/>
      <c r="F164" s="245"/>
    </row>
    <row r="165" spans="1:6" s="264" customFormat="1" ht="26.25" thickBot="1" x14ac:dyDescent="0.3">
      <c r="A165" s="265" t="s">
        <v>31</v>
      </c>
      <c r="B165" s="330">
        <v>100</v>
      </c>
      <c r="C165" s="331"/>
      <c r="D165" s="332"/>
      <c r="E165" s="244" t="s">
        <v>353</v>
      </c>
      <c r="F165" s="245">
        <v>100</v>
      </c>
    </row>
    <row r="166" spans="1:6" s="264" customFormat="1" ht="13.5" thickBot="1" x14ac:dyDescent="0.3">
      <c r="A166" s="265" t="s">
        <v>38</v>
      </c>
      <c r="B166" s="330">
        <v>80</v>
      </c>
      <c r="C166" s="331"/>
      <c r="D166" s="332"/>
      <c r="E166" s="244"/>
      <c r="F166" s="245"/>
    </row>
    <row r="167" spans="1:6" s="264" customFormat="1" ht="13.5" thickBot="1" x14ac:dyDescent="0.3">
      <c r="A167" s="265" t="s">
        <v>33</v>
      </c>
      <c r="B167" s="330">
        <v>60</v>
      </c>
      <c r="C167" s="331"/>
      <c r="D167" s="332"/>
      <c r="E167" s="244"/>
      <c r="F167" s="245"/>
    </row>
    <row r="168" spans="1:6" s="264" customFormat="1" ht="13.5" thickBot="1" x14ac:dyDescent="0.3">
      <c r="A168" s="265" t="s">
        <v>59</v>
      </c>
      <c r="B168" s="330">
        <v>20</v>
      </c>
      <c r="C168" s="331"/>
      <c r="D168" s="332"/>
      <c r="E168" s="244"/>
      <c r="F168" s="245"/>
    </row>
    <row r="169" spans="1:6" s="264" customFormat="1" ht="48" customHeight="1" thickBot="1" x14ac:dyDescent="0.3">
      <c r="A169" s="265" t="s">
        <v>46</v>
      </c>
      <c r="B169" s="330" t="s">
        <v>178</v>
      </c>
      <c r="C169" s="331"/>
      <c r="D169" s="332"/>
      <c r="E169" s="244"/>
      <c r="F169" s="245"/>
    </row>
    <row r="170" spans="1:6" s="264" customFormat="1" ht="16.5" customHeight="1" thickBot="1" x14ac:dyDescent="0.3">
      <c r="A170" s="343" t="s">
        <v>213</v>
      </c>
      <c r="B170" s="344"/>
      <c r="C170" s="344"/>
      <c r="D170" s="345"/>
      <c r="E170" s="244"/>
      <c r="F170" s="245"/>
    </row>
    <row r="171" spans="1:6" s="264" customFormat="1" ht="16.5" customHeight="1" thickBot="1" x14ac:dyDescent="0.3">
      <c r="A171" s="266" t="s">
        <v>28</v>
      </c>
      <c r="B171" s="346" t="s">
        <v>42</v>
      </c>
      <c r="C171" s="347"/>
      <c r="D171" s="348"/>
      <c r="E171" s="244"/>
      <c r="F171" s="245"/>
    </row>
    <row r="172" spans="1:6" s="264" customFormat="1" ht="13.5" thickBot="1" x14ac:dyDescent="0.3">
      <c r="A172" s="265" t="s">
        <v>30</v>
      </c>
      <c r="B172" s="330">
        <v>50</v>
      </c>
      <c r="C172" s="331"/>
      <c r="D172" s="332"/>
      <c r="E172" s="244" t="s">
        <v>338</v>
      </c>
      <c r="F172" s="245">
        <v>50</v>
      </c>
    </row>
    <row r="173" spans="1:6" s="264" customFormat="1" ht="13.5" thickBot="1" x14ac:dyDescent="0.3">
      <c r="A173" s="265" t="s">
        <v>179</v>
      </c>
      <c r="B173" s="330">
        <v>30</v>
      </c>
      <c r="C173" s="331"/>
      <c r="D173" s="332"/>
      <c r="E173" s="244"/>
      <c r="F173" s="245"/>
    </row>
    <row r="174" spans="1:6" s="264" customFormat="1" ht="13.5" thickBot="1" x14ac:dyDescent="0.3">
      <c r="A174" s="265" t="s">
        <v>61</v>
      </c>
      <c r="B174" s="330">
        <v>10</v>
      </c>
      <c r="C174" s="331"/>
      <c r="D174" s="332"/>
      <c r="E174" s="244"/>
      <c r="F174" s="245"/>
    </row>
    <row r="175" spans="1:6" s="264" customFormat="1" ht="65.25" customHeight="1" thickBot="1" x14ac:dyDescent="0.3">
      <c r="A175" s="265" t="s">
        <v>50</v>
      </c>
      <c r="B175" s="330" t="s">
        <v>178</v>
      </c>
      <c r="C175" s="331"/>
      <c r="D175" s="332"/>
      <c r="E175" s="244"/>
      <c r="F175" s="245"/>
    </row>
    <row r="176" spans="1:6" s="264" customFormat="1" ht="13.5" thickBot="1" x14ac:dyDescent="0.3">
      <c r="A176" s="268" t="s">
        <v>217</v>
      </c>
      <c r="B176" s="306"/>
      <c r="C176" s="378"/>
      <c r="D176" s="307"/>
      <c r="E176" s="241"/>
      <c r="F176" s="251">
        <f>SUM(F142:F175)</f>
        <v>240</v>
      </c>
    </row>
    <row r="177" spans="1:8" s="236" customFormat="1" ht="12.75" x14ac:dyDescent="0.2"/>
    <row r="178" spans="1:8" s="236" customFormat="1" ht="52.5" customHeight="1" x14ac:dyDescent="0.2">
      <c r="A178" s="308" t="s">
        <v>266</v>
      </c>
      <c r="B178" s="308"/>
      <c r="C178" s="308"/>
      <c r="D178" s="308"/>
      <c r="E178" s="308"/>
      <c r="F178" s="308"/>
      <c r="G178" s="237"/>
      <c r="H178" s="237"/>
    </row>
    <row r="179" spans="1:8" s="236" customFormat="1" ht="13.5" thickBot="1" x14ac:dyDescent="0.25"/>
    <row r="180" spans="1:8" s="269" customFormat="1" ht="13.5" thickBot="1" x14ac:dyDescent="0.3">
      <c r="A180" s="373" t="s">
        <v>24</v>
      </c>
      <c r="B180" s="373"/>
      <c r="C180" s="373"/>
      <c r="D180" s="373"/>
      <c r="E180" s="306" t="s">
        <v>206</v>
      </c>
      <c r="F180" s="307"/>
    </row>
    <row r="181" spans="1:8" s="269" customFormat="1" ht="31.5" customHeight="1" thickBot="1" x14ac:dyDescent="0.3">
      <c r="A181" s="372" t="s">
        <v>267</v>
      </c>
      <c r="B181" s="372"/>
      <c r="C181" s="372"/>
      <c r="D181" s="372"/>
      <c r="E181" s="241" t="s">
        <v>314</v>
      </c>
      <c r="F181" s="241" t="s">
        <v>42</v>
      </c>
    </row>
    <row r="182" spans="1:8" s="269" customFormat="1" ht="14.25" customHeight="1" thickBot="1" x14ac:dyDescent="0.3">
      <c r="A182" s="385" t="s">
        <v>25</v>
      </c>
      <c r="B182" s="385"/>
      <c r="C182" s="385"/>
      <c r="D182" s="385"/>
      <c r="E182" s="242"/>
      <c r="F182" s="242"/>
    </row>
    <row r="183" spans="1:8" s="269" customFormat="1" ht="30" customHeight="1" thickBot="1" x14ac:dyDescent="0.3">
      <c r="A183" s="270" t="s">
        <v>268</v>
      </c>
      <c r="B183" s="335">
        <v>75</v>
      </c>
      <c r="C183" s="335"/>
      <c r="D183" s="335"/>
      <c r="E183" s="242"/>
      <c r="F183" s="242"/>
    </row>
    <row r="184" spans="1:8" s="269" customFormat="1" ht="26.25" thickBot="1" x14ac:dyDescent="0.3">
      <c r="A184" s="270" t="s">
        <v>269</v>
      </c>
      <c r="B184" s="335">
        <v>75</v>
      </c>
      <c r="C184" s="335"/>
      <c r="D184" s="335"/>
      <c r="E184" s="242"/>
      <c r="F184" s="242"/>
    </row>
    <row r="185" spans="1:8" s="269" customFormat="1" ht="13.5" thickBot="1" x14ac:dyDescent="0.3">
      <c r="A185" s="271" t="s">
        <v>270</v>
      </c>
      <c r="B185" s="335">
        <v>50</v>
      </c>
      <c r="C185" s="335"/>
      <c r="D185" s="335"/>
      <c r="E185" s="242"/>
      <c r="F185" s="242"/>
    </row>
    <row r="186" spans="1:8" s="269" customFormat="1" ht="13.5" thickBot="1" x14ac:dyDescent="0.3">
      <c r="A186" s="270" t="s">
        <v>23</v>
      </c>
      <c r="B186" s="379">
        <f>SUM(B183:B185)</f>
        <v>200</v>
      </c>
      <c r="C186" s="379"/>
      <c r="D186" s="379"/>
      <c r="E186" s="242"/>
      <c r="F186" s="242"/>
    </row>
    <row r="187" spans="1:8" s="274" customFormat="1" ht="50.25" customHeight="1" thickBot="1" x14ac:dyDescent="0.3">
      <c r="A187" s="339" t="s">
        <v>271</v>
      </c>
      <c r="B187" s="339"/>
      <c r="C187" s="339"/>
      <c r="D187" s="339"/>
      <c r="E187" s="272"/>
      <c r="F187" s="273"/>
    </row>
    <row r="188" spans="1:8" s="274" customFormat="1" ht="14.25" customHeight="1" thickBot="1" x14ac:dyDescent="0.3">
      <c r="A188" s="340" t="s">
        <v>272</v>
      </c>
      <c r="B188" s="340"/>
      <c r="C188" s="340"/>
      <c r="D188" s="340"/>
      <c r="E188" s="244"/>
      <c r="F188" s="245"/>
    </row>
    <row r="189" spans="1:8" s="274" customFormat="1" ht="33.75" customHeight="1" thickBot="1" x14ac:dyDescent="0.3">
      <c r="A189" s="275" t="s">
        <v>28</v>
      </c>
      <c r="B189" s="341" t="s">
        <v>29</v>
      </c>
      <c r="C189" s="341"/>
      <c r="D189" s="341"/>
      <c r="E189" s="244"/>
      <c r="F189" s="245"/>
    </row>
    <row r="190" spans="1:8" s="274" customFormat="1" ht="13.5" thickBot="1" x14ac:dyDescent="0.3">
      <c r="A190" s="276" t="s">
        <v>30</v>
      </c>
      <c r="B190" s="342">
        <v>75</v>
      </c>
      <c r="C190" s="342"/>
      <c r="D190" s="342"/>
      <c r="E190" s="244"/>
      <c r="F190" s="245"/>
    </row>
    <row r="191" spans="1:8" s="274" customFormat="1" ht="26.25" thickBot="1" x14ac:dyDescent="0.3">
      <c r="A191" s="276" t="s">
        <v>31</v>
      </c>
      <c r="B191" s="342">
        <v>60</v>
      </c>
      <c r="C191" s="342"/>
      <c r="D191" s="342"/>
      <c r="E191" s="244" t="s">
        <v>337</v>
      </c>
      <c r="F191" s="245">
        <v>60</v>
      </c>
    </row>
    <row r="192" spans="1:8" s="274" customFormat="1" ht="13.5" thickBot="1" x14ac:dyDescent="0.3">
      <c r="A192" s="276" t="s">
        <v>32</v>
      </c>
      <c r="B192" s="342">
        <v>40</v>
      </c>
      <c r="C192" s="342"/>
      <c r="D192" s="342"/>
      <c r="E192" s="277"/>
      <c r="F192" s="245"/>
    </row>
    <row r="193" spans="1:6" s="274" customFormat="1" ht="13.5" thickBot="1" x14ac:dyDescent="0.3">
      <c r="A193" s="276" t="s">
        <v>33</v>
      </c>
      <c r="B193" s="342">
        <v>20</v>
      </c>
      <c r="C193" s="342"/>
      <c r="D193" s="342"/>
      <c r="E193" s="244"/>
      <c r="F193" s="245"/>
    </row>
    <row r="194" spans="1:6" s="274" customFormat="1" ht="42.75" customHeight="1" thickBot="1" x14ac:dyDescent="0.3">
      <c r="A194" s="276" t="s">
        <v>34</v>
      </c>
      <c r="B194" s="342" t="s">
        <v>282</v>
      </c>
      <c r="C194" s="342"/>
      <c r="D194" s="342"/>
      <c r="E194" s="244"/>
      <c r="F194" s="245"/>
    </row>
    <row r="195" spans="1:6" s="274" customFormat="1" ht="33.75" customHeight="1" thickBot="1" x14ac:dyDescent="0.3">
      <c r="A195" s="275" t="s">
        <v>28</v>
      </c>
      <c r="B195" s="341" t="s">
        <v>36</v>
      </c>
      <c r="C195" s="341"/>
      <c r="D195" s="341"/>
      <c r="E195" s="244"/>
      <c r="F195" s="245"/>
    </row>
    <row r="196" spans="1:6" s="274" customFormat="1" ht="13.5" thickBot="1" x14ac:dyDescent="0.3">
      <c r="A196" s="276" t="s">
        <v>30</v>
      </c>
      <c r="B196" s="342">
        <v>75</v>
      </c>
      <c r="C196" s="342"/>
      <c r="D196" s="342"/>
      <c r="E196" s="244" t="s">
        <v>338</v>
      </c>
      <c r="F196" s="245">
        <v>75</v>
      </c>
    </row>
    <row r="197" spans="1:6" s="274" customFormat="1" ht="13.5" thickBot="1" x14ac:dyDescent="0.3">
      <c r="A197" s="276" t="s">
        <v>37</v>
      </c>
      <c r="B197" s="342">
        <v>30</v>
      </c>
      <c r="C197" s="342"/>
      <c r="D197" s="342"/>
      <c r="E197" s="244"/>
      <c r="F197" s="245"/>
    </row>
    <row r="198" spans="1:6" s="274" customFormat="1" ht="13.5" thickBot="1" x14ac:dyDescent="0.3">
      <c r="A198" s="276" t="s">
        <v>38</v>
      </c>
      <c r="B198" s="342">
        <v>15</v>
      </c>
      <c r="C198" s="342"/>
      <c r="D198" s="342"/>
      <c r="E198" s="244"/>
      <c r="F198" s="245"/>
    </row>
    <row r="199" spans="1:6" s="274" customFormat="1" ht="13.5" thickBot="1" x14ac:dyDescent="0.3">
      <c r="A199" s="276" t="s">
        <v>39</v>
      </c>
      <c r="B199" s="342">
        <v>10</v>
      </c>
      <c r="C199" s="342"/>
      <c r="D199" s="342"/>
      <c r="E199" s="244"/>
      <c r="F199" s="245"/>
    </row>
    <row r="200" spans="1:6" s="274" customFormat="1" ht="48" customHeight="1" thickBot="1" x14ac:dyDescent="0.3">
      <c r="A200" s="276" t="s">
        <v>40</v>
      </c>
      <c r="B200" s="342" t="s">
        <v>282</v>
      </c>
      <c r="C200" s="342"/>
      <c r="D200" s="342"/>
      <c r="E200" s="244"/>
      <c r="F200" s="245"/>
    </row>
    <row r="201" spans="1:6" s="269" customFormat="1" ht="72.75" customHeight="1" thickBot="1" x14ac:dyDescent="0.3">
      <c r="A201" s="380" t="s">
        <v>273</v>
      </c>
      <c r="B201" s="380"/>
      <c r="C201" s="380"/>
      <c r="D201" s="380"/>
      <c r="E201" s="272"/>
      <c r="F201" s="273"/>
    </row>
    <row r="202" spans="1:6" s="269" customFormat="1" ht="14.25" customHeight="1" thickBot="1" x14ac:dyDescent="0.3">
      <c r="A202" s="374" t="s">
        <v>274</v>
      </c>
      <c r="B202" s="374"/>
      <c r="C202" s="374"/>
      <c r="D202" s="374"/>
      <c r="E202" s="244"/>
      <c r="F202" s="245"/>
    </row>
    <row r="203" spans="1:6" s="269" customFormat="1" ht="13.5" thickBot="1" x14ac:dyDescent="0.3">
      <c r="A203" s="271" t="s">
        <v>28</v>
      </c>
      <c r="B203" s="379" t="s">
        <v>42</v>
      </c>
      <c r="C203" s="379"/>
      <c r="D203" s="379"/>
      <c r="E203" s="244"/>
      <c r="F203" s="245"/>
    </row>
    <row r="204" spans="1:6" s="269" customFormat="1" ht="13.5" thickBot="1" x14ac:dyDescent="0.3">
      <c r="A204" s="278" t="s">
        <v>30</v>
      </c>
      <c r="B204" s="335">
        <v>75</v>
      </c>
      <c r="C204" s="335"/>
      <c r="D204" s="335"/>
      <c r="E204" s="244" t="s">
        <v>30</v>
      </c>
      <c r="F204" s="245">
        <v>75</v>
      </c>
    </row>
    <row r="205" spans="1:6" s="269" customFormat="1" ht="13.5" thickBot="1" x14ac:dyDescent="0.3">
      <c r="A205" s="278" t="s">
        <v>275</v>
      </c>
      <c r="B205" s="335">
        <v>60</v>
      </c>
      <c r="C205" s="335"/>
      <c r="D205" s="335"/>
      <c r="E205" s="244"/>
      <c r="F205" s="245"/>
    </row>
    <row r="206" spans="1:6" s="269" customFormat="1" ht="13.5" thickBot="1" x14ac:dyDescent="0.3">
      <c r="A206" s="278" t="s">
        <v>276</v>
      </c>
      <c r="B206" s="335">
        <v>40</v>
      </c>
      <c r="C206" s="335"/>
      <c r="D206" s="335"/>
      <c r="E206" s="244"/>
      <c r="F206" s="245"/>
    </row>
    <row r="207" spans="1:6" s="269" customFormat="1" ht="13.5" thickBot="1" x14ac:dyDescent="0.3">
      <c r="A207" s="278" t="s">
        <v>277</v>
      </c>
      <c r="B207" s="335">
        <v>20</v>
      </c>
      <c r="C207" s="335"/>
      <c r="D207" s="335"/>
      <c r="E207" s="244"/>
      <c r="F207" s="245"/>
    </row>
    <row r="208" spans="1:6" s="269" customFormat="1" ht="41.25" customHeight="1" thickBot="1" x14ac:dyDescent="0.3">
      <c r="A208" s="278" t="s">
        <v>278</v>
      </c>
      <c r="B208" s="342" t="s">
        <v>282</v>
      </c>
      <c r="C208" s="342"/>
      <c r="D208" s="342"/>
      <c r="E208" s="244"/>
      <c r="F208" s="245"/>
    </row>
    <row r="209" spans="1:6" s="269" customFormat="1" ht="15" customHeight="1" thickBot="1" x14ac:dyDescent="0.3">
      <c r="A209" s="380" t="s">
        <v>279</v>
      </c>
      <c r="B209" s="380"/>
      <c r="C209" s="380"/>
      <c r="D209" s="380"/>
      <c r="E209" s="272"/>
      <c r="F209" s="273"/>
    </row>
    <row r="210" spans="1:6" s="269" customFormat="1" ht="14.25" customHeight="1" thickBot="1" x14ac:dyDescent="0.3">
      <c r="A210" s="374" t="s">
        <v>280</v>
      </c>
      <c r="B210" s="374"/>
      <c r="C210" s="374"/>
      <c r="D210" s="374"/>
      <c r="E210" s="244"/>
      <c r="F210" s="245"/>
    </row>
    <row r="211" spans="1:6" s="269" customFormat="1" ht="13.5" thickBot="1" x14ac:dyDescent="0.3">
      <c r="A211" s="271" t="s">
        <v>28</v>
      </c>
      <c r="B211" s="379" t="s">
        <v>42</v>
      </c>
      <c r="C211" s="379"/>
      <c r="D211" s="379"/>
      <c r="E211" s="244"/>
      <c r="F211" s="245"/>
    </row>
    <row r="212" spans="1:6" s="269" customFormat="1" ht="13.5" thickBot="1" x14ac:dyDescent="0.3">
      <c r="A212" s="278" t="s">
        <v>30</v>
      </c>
      <c r="B212" s="335">
        <v>35</v>
      </c>
      <c r="C212" s="335"/>
      <c r="D212" s="335"/>
      <c r="E212" s="244" t="s">
        <v>30</v>
      </c>
      <c r="F212" s="245">
        <v>35</v>
      </c>
    </row>
    <row r="213" spans="1:6" s="269" customFormat="1" ht="13.5" thickBot="1" x14ac:dyDescent="0.3">
      <c r="A213" s="278" t="s">
        <v>275</v>
      </c>
      <c r="B213" s="335">
        <v>25</v>
      </c>
      <c r="C213" s="335"/>
      <c r="D213" s="335"/>
      <c r="E213" s="244"/>
      <c r="F213" s="245"/>
    </row>
    <row r="214" spans="1:6" s="269" customFormat="1" ht="13.5" thickBot="1" x14ac:dyDescent="0.3">
      <c r="A214" s="278" t="s">
        <v>276</v>
      </c>
      <c r="B214" s="335">
        <v>15</v>
      </c>
      <c r="C214" s="335"/>
      <c r="D214" s="335"/>
      <c r="E214" s="244"/>
      <c r="F214" s="245"/>
    </row>
    <row r="215" spans="1:6" s="269" customFormat="1" ht="13.5" thickBot="1" x14ac:dyDescent="0.3">
      <c r="A215" s="278" t="s">
        <v>277</v>
      </c>
      <c r="B215" s="335">
        <v>10</v>
      </c>
      <c r="C215" s="335"/>
      <c r="D215" s="335"/>
      <c r="E215" s="244"/>
      <c r="F215" s="245"/>
    </row>
    <row r="216" spans="1:6" s="269" customFormat="1" ht="44.25" customHeight="1" thickBot="1" x14ac:dyDescent="0.3">
      <c r="A216" s="278" t="s">
        <v>278</v>
      </c>
      <c r="B216" s="342" t="s">
        <v>282</v>
      </c>
      <c r="C216" s="342"/>
      <c r="D216" s="342"/>
      <c r="E216" s="244"/>
      <c r="F216" s="245"/>
    </row>
    <row r="217" spans="1:6" s="274" customFormat="1" ht="14.25" customHeight="1" thickBot="1" x14ac:dyDescent="0.3">
      <c r="A217" s="387" t="s">
        <v>281</v>
      </c>
      <c r="B217" s="387"/>
      <c r="C217" s="387"/>
      <c r="D217" s="387"/>
      <c r="E217" s="244"/>
      <c r="F217" s="245"/>
    </row>
    <row r="218" spans="1:6" s="274" customFormat="1" ht="13.5" thickBot="1" x14ac:dyDescent="0.3">
      <c r="A218" s="279" t="s">
        <v>28</v>
      </c>
      <c r="B218" s="341" t="s">
        <v>42</v>
      </c>
      <c r="C218" s="341"/>
      <c r="D218" s="341"/>
      <c r="E218" s="244"/>
      <c r="F218" s="245"/>
    </row>
    <row r="219" spans="1:6" s="274" customFormat="1" ht="13.5" thickBot="1" x14ac:dyDescent="0.3">
      <c r="A219" s="280" t="s">
        <v>30</v>
      </c>
      <c r="B219" s="342">
        <v>15</v>
      </c>
      <c r="C219" s="342"/>
      <c r="D219" s="342"/>
      <c r="E219" s="244" t="s">
        <v>30</v>
      </c>
      <c r="F219" s="245">
        <v>15</v>
      </c>
    </row>
    <row r="220" spans="1:6" s="274" customFormat="1" ht="13.5" thickBot="1" x14ac:dyDescent="0.3">
      <c r="A220" s="280" t="s">
        <v>47</v>
      </c>
      <c r="B220" s="342">
        <v>5</v>
      </c>
      <c r="C220" s="342"/>
      <c r="D220" s="342"/>
      <c r="E220" s="244"/>
      <c r="F220" s="245"/>
    </row>
    <row r="221" spans="1:6" s="274" customFormat="1" ht="13.5" thickBot="1" x14ac:dyDescent="0.3">
      <c r="A221" s="280" t="s">
        <v>48</v>
      </c>
      <c r="B221" s="342">
        <v>3</v>
      </c>
      <c r="C221" s="342"/>
      <c r="D221" s="342"/>
      <c r="E221" s="244"/>
      <c r="F221" s="245"/>
    </row>
    <row r="222" spans="1:6" s="274" customFormat="1" ht="13.5" thickBot="1" x14ac:dyDescent="0.3">
      <c r="A222" s="280" t="s">
        <v>49</v>
      </c>
      <c r="B222" s="342">
        <v>1</v>
      </c>
      <c r="C222" s="342"/>
      <c r="D222" s="342"/>
      <c r="E222" s="244"/>
      <c r="F222" s="245"/>
    </row>
    <row r="223" spans="1:6" s="274" customFormat="1" ht="50.25" customHeight="1" thickBot="1" x14ac:dyDescent="0.3">
      <c r="A223" s="280" t="s">
        <v>50</v>
      </c>
      <c r="B223" s="342" t="s">
        <v>282</v>
      </c>
      <c r="C223" s="342"/>
      <c r="D223" s="342"/>
      <c r="E223" s="244"/>
      <c r="F223" s="245"/>
    </row>
    <row r="224" spans="1:6" s="236" customFormat="1" ht="13.5" thickBot="1" x14ac:dyDescent="0.25">
      <c r="A224" s="382" t="s">
        <v>284</v>
      </c>
      <c r="B224" s="383"/>
      <c r="C224" s="383"/>
      <c r="D224" s="384"/>
      <c r="E224" s="241"/>
      <c r="F224" s="251">
        <f>SUM(F182:F223)</f>
        <v>260</v>
      </c>
    </row>
    <row r="225" spans="1:8" x14ac:dyDescent="0.25">
      <c r="E225" s="126"/>
      <c r="F225" s="126"/>
      <c r="G225" s="126"/>
      <c r="H225" s="126"/>
    </row>
    <row r="226" spans="1:8" ht="52.5" customHeight="1" x14ac:dyDescent="0.25">
      <c r="A226" s="368" t="s">
        <v>220</v>
      </c>
      <c r="B226" s="368"/>
      <c r="C226" s="368"/>
      <c r="D226" s="368"/>
      <c r="E226" s="368"/>
      <c r="F226" s="368"/>
      <c r="G226" s="368"/>
      <c r="H226" s="368"/>
    </row>
    <row r="227" spans="1:8" ht="15.75" thickBot="1" x14ac:dyDescent="0.3">
      <c r="E227" s="126"/>
      <c r="F227" s="126"/>
      <c r="G227" s="126"/>
      <c r="H227" s="126"/>
    </row>
    <row r="228" spans="1:8" s="206" customFormat="1" ht="32.25" customHeight="1" thickBot="1" x14ac:dyDescent="0.3">
      <c r="A228" s="364" t="s">
        <v>24</v>
      </c>
      <c r="B228" s="364"/>
      <c r="C228" s="364"/>
      <c r="D228" s="364"/>
      <c r="E228" s="369" t="s">
        <v>206</v>
      </c>
      <c r="F228" s="370"/>
      <c r="G228" s="370"/>
      <c r="H228" s="371"/>
    </row>
    <row r="229" spans="1:8" s="206" customFormat="1" ht="105" customHeight="1" thickBot="1" x14ac:dyDescent="0.3">
      <c r="A229" s="364" t="s">
        <v>136</v>
      </c>
      <c r="B229" s="364"/>
      <c r="C229" s="364"/>
      <c r="D229" s="364"/>
      <c r="E229" s="207" t="s">
        <v>314</v>
      </c>
      <c r="F229" s="207" t="s">
        <v>42</v>
      </c>
      <c r="G229" s="208" t="s">
        <v>360</v>
      </c>
      <c r="H229" s="207" t="s">
        <v>42</v>
      </c>
    </row>
    <row r="230" spans="1:8" s="210" customFormat="1" ht="33.75" customHeight="1" thickBot="1" x14ac:dyDescent="0.3">
      <c r="A230" s="365" t="s">
        <v>376</v>
      </c>
      <c r="B230" s="365"/>
      <c r="C230" s="365"/>
      <c r="D230" s="365"/>
      <c r="E230" s="209"/>
      <c r="F230" s="209"/>
      <c r="G230" s="209"/>
      <c r="H230" s="209"/>
    </row>
    <row r="231" spans="1:8" s="210" customFormat="1" ht="14.25" customHeight="1" thickBot="1" x14ac:dyDescent="0.3">
      <c r="A231" s="366" t="s">
        <v>25</v>
      </c>
      <c r="B231" s="366"/>
      <c r="C231" s="366"/>
      <c r="D231" s="366"/>
      <c r="E231" s="209"/>
      <c r="F231" s="209"/>
      <c r="G231" s="209"/>
      <c r="H231" s="209"/>
    </row>
    <row r="232" spans="1:8" s="210" customFormat="1" ht="13.5" thickBot="1" x14ac:dyDescent="0.3">
      <c r="A232" s="211" t="s">
        <v>119</v>
      </c>
      <c r="B232" s="359">
        <v>80</v>
      </c>
      <c r="C232" s="359"/>
      <c r="D232" s="359"/>
      <c r="E232" s="209"/>
      <c r="F232" s="209"/>
      <c r="G232" s="209"/>
      <c r="H232" s="209"/>
    </row>
    <row r="233" spans="1:8" s="210" customFormat="1" ht="13.5" thickBot="1" x14ac:dyDescent="0.3">
      <c r="A233" s="212" t="s">
        <v>120</v>
      </c>
      <c r="B233" s="359">
        <v>80</v>
      </c>
      <c r="C233" s="359"/>
      <c r="D233" s="359"/>
      <c r="E233" s="209"/>
      <c r="F233" s="209"/>
      <c r="G233" s="209"/>
      <c r="H233" s="209"/>
    </row>
    <row r="234" spans="1:8" s="210" customFormat="1" ht="13.5" thickBot="1" x14ac:dyDescent="0.3">
      <c r="A234" s="212" t="s">
        <v>121</v>
      </c>
      <c r="B234" s="359">
        <v>40</v>
      </c>
      <c r="C234" s="359"/>
      <c r="D234" s="359"/>
      <c r="E234" s="209"/>
      <c r="F234" s="209"/>
      <c r="G234" s="209"/>
      <c r="H234" s="209"/>
    </row>
    <row r="235" spans="1:8" s="210" customFormat="1" ht="13.5" thickBot="1" x14ac:dyDescent="0.3">
      <c r="A235" s="212" t="s">
        <v>23</v>
      </c>
      <c r="B235" s="360">
        <f>SUM(B232:B234)</f>
        <v>200</v>
      </c>
      <c r="C235" s="360"/>
      <c r="D235" s="360"/>
      <c r="E235" s="209"/>
      <c r="F235" s="209"/>
      <c r="G235" s="209"/>
      <c r="H235" s="209"/>
    </row>
    <row r="236" spans="1:8" s="210" customFormat="1" ht="15" customHeight="1" thickBot="1" x14ac:dyDescent="0.3">
      <c r="A236" s="361" t="s">
        <v>214</v>
      </c>
      <c r="B236" s="361"/>
      <c r="C236" s="361"/>
      <c r="D236" s="361"/>
      <c r="E236" s="213"/>
      <c r="F236" s="213"/>
      <c r="G236" s="213"/>
      <c r="H236" s="213"/>
    </row>
    <row r="237" spans="1:8" s="210" customFormat="1" ht="15" customHeight="1" thickBot="1" x14ac:dyDescent="0.3">
      <c r="A237" s="214" t="s">
        <v>28</v>
      </c>
      <c r="B237" s="362" t="s">
        <v>42</v>
      </c>
      <c r="C237" s="362"/>
      <c r="D237" s="362"/>
      <c r="E237" s="215"/>
      <c r="F237" s="215"/>
      <c r="G237" s="215"/>
      <c r="H237" s="215"/>
    </row>
    <row r="238" spans="1:8" s="210" customFormat="1" ht="13.5" thickBot="1" x14ac:dyDescent="0.3">
      <c r="A238" s="216" t="s">
        <v>30</v>
      </c>
      <c r="B238" s="363">
        <v>80</v>
      </c>
      <c r="C238" s="363"/>
      <c r="D238" s="363"/>
      <c r="E238" s="215"/>
      <c r="F238" s="217"/>
      <c r="G238" s="215"/>
      <c r="H238" s="217"/>
    </row>
    <row r="239" spans="1:8" s="210" customFormat="1" ht="13.5" thickBot="1" x14ac:dyDescent="0.3">
      <c r="A239" s="216" t="s">
        <v>122</v>
      </c>
      <c r="B239" s="363">
        <v>60</v>
      </c>
      <c r="C239" s="363"/>
      <c r="D239" s="363"/>
      <c r="E239" s="215"/>
      <c r="F239" s="217"/>
      <c r="G239" s="215"/>
      <c r="H239" s="217"/>
    </row>
    <row r="240" spans="1:8" s="210" customFormat="1" ht="26.25" thickBot="1" x14ac:dyDescent="0.3">
      <c r="A240" s="216" t="s">
        <v>123</v>
      </c>
      <c r="B240" s="363">
        <v>50</v>
      </c>
      <c r="C240" s="363"/>
      <c r="D240" s="363"/>
      <c r="E240" s="215" t="s">
        <v>357</v>
      </c>
      <c r="F240" s="217">
        <v>50</v>
      </c>
      <c r="G240" s="215"/>
      <c r="H240" s="217"/>
    </row>
    <row r="241" spans="1:8" s="210" customFormat="1" ht="26.25" thickBot="1" x14ac:dyDescent="0.3">
      <c r="A241" s="216" t="s">
        <v>124</v>
      </c>
      <c r="B241" s="363">
        <v>30</v>
      </c>
      <c r="C241" s="363"/>
      <c r="D241" s="363"/>
      <c r="E241" s="215"/>
      <c r="F241" s="217"/>
      <c r="G241" s="215"/>
      <c r="H241" s="217"/>
    </row>
    <row r="242" spans="1:8" s="210" customFormat="1" ht="51.75" thickBot="1" x14ac:dyDescent="0.3">
      <c r="A242" s="216" t="s">
        <v>125</v>
      </c>
      <c r="B242" s="363">
        <v>10</v>
      </c>
      <c r="C242" s="363"/>
      <c r="D242" s="363"/>
      <c r="E242" s="215"/>
      <c r="F242" s="217"/>
      <c r="G242" s="215" t="s">
        <v>372</v>
      </c>
      <c r="H242" s="217">
        <v>10</v>
      </c>
    </row>
    <row r="243" spans="1:8" s="210" customFormat="1" ht="53.25" customHeight="1" thickBot="1" x14ac:dyDescent="0.3">
      <c r="A243" s="216" t="s">
        <v>126</v>
      </c>
      <c r="B243" s="342" t="s">
        <v>35</v>
      </c>
      <c r="C243" s="342"/>
      <c r="D243" s="342"/>
      <c r="E243" s="215"/>
      <c r="F243" s="217"/>
      <c r="G243" s="215"/>
      <c r="H243" s="217"/>
    </row>
    <row r="244" spans="1:8" s="210" customFormat="1" ht="15" customHeight="1" thickBot="1" x14ac:dyDescent="0.3">
      <c r="A244" s="388" t="s">
        <v>215</v>
      </c>
      <c r="B244" s="388"/>
      <c r="C244" s="388"/>
      <c r="D244" s="388"/>
      <c r="E244" s="213"/>
      <c r="F244" s="218"/>
      <c r="G244" s="213"/>
      <c r="H244" s="218"/>
    </row>
    <row r="245" spans="1:8" s="210" customFormat="1" ht="15" customHeight="1" thickBot="1" x14ac:dyDescent="0.3">
      <c r="A245" s="214" t="s">
        <v>28</v>
      </c>
      <c r="B245" s="362" t="s">
        <v>42</v>
      </c>
      <c r="C245" s="362"/>
      <c r="D245" s="362"/>
      <c r="E245" s="215"/>
      <c r="F245" s="217"/>
      <c r="G245" s="215"/>
      <c r="H245" s="217"/>
    </row>
    <row r="246" spans="1:8" s="210" customFormat="1" ht="13.5" thickBot="1" x14ac:dyDescent="0.3">
      <c r="A246" s="216" t="s">
        <v>30</v>
      </c>
      <c r="B246" s="363">
        <v>80</v>
      </c>
      <c r="C246" s="363"/>
      <c r="D246" s="363"/>
      <c r="E246" s="215"/>
      <c r="F246" s="217"/>
      <c r="G246" s="215"/>
      <c r="H246" s="217"/>
    </row>
    <row r="247" spans="1:8" s="210" customFormat="1" ht="13.5" thickBot="1" x14ac:dyDescent="0.3">
      <c r="A247" s="216" t="s">
        <v>127</v>
      </c>
      <c r="B247" s="363">
        <v>60</v>
      </c>
      <c r="C247" s="363"/>
      <c r="D247" s="363"/>
      <c r="E247" s="215"/>
      <c r="F247" s="217"/>
      <c r="G247" s="215"/>
      <c r="H247" s="217"/>
    </row>
    <row r="248" spans="1:8" s="210" customFormat="1" ht="26.25" thickBot="1" x14ac:dyDescent="0.3">
      <c r="A248" s="216" t="s">
        <v>128</v>
      </c>
      <c r="B248" s="363">
        <v>50</v>
      </c>
      <c r="C248" s="363"/>
      <c r="D248" s="363"/>
      <c r="E248" s="215"/>
      <c r="F248" s="217"/>
      <c r="G248" s="215"/>
      <c r="H248" s="217"/>
    </row>
    <row r="249" spans="1:8" s="210" customFormat="1" ht="51.75" thickBot="1" x14ac:dyDescent="0.3">
      <c r="A249" s="216" t="s">
        <v>129</v>
      </c>
      <c r="B249" s="363">
        <v>30</v>
      </c>
      <c r="C249" s="363"/>
      <c r="D249" s="363"/>
      <c r="E249" s="215" t="s">
        <v>357</v>
      </c>
      <c r="F249" s="217">
        <v>30</v>
      </c>
      <c r="G249" s="215" t="s">
        <v>373</v>
      </c>
      <c r="H249" s="217">
        <v>30</v>
      </c>
    </row>
    <row r="250" spans="1:8" s="210" customFormat="1" ht="52.5" customHeight="1" thickBot="1" x14ac:dyDescent="0.3">
      <c r="A250" s="216" t="s">
        <v>130</v>
      </c>
      <c r="B250" s="342" t="s">
        <v>35</v>
      </c>
      <c r="C250" s="342"/>
      <c r="D250" s="342"/>
      <c r="E250" s="215"/>
      <c r="F250" s="217"/>
      <c r="G250" s="215"/>
      <c r="H250" s="217"/>
    </row>
    <row r="251" spans="1:8" s="221" customFormat="1" ht="30" customHeight="1" thickBot="1" x14ac:dyDescent="0.3">
      <c r="A251" s="361" t="s">
        <v>137</v>
      </c>
      <c r="B251" s="361"/>
      <c r="C251" s="361"/>
      <c r="D251" s="361"/>
      <c r="E251" s="219"/>
      <c r="F251" s="220"/>
      <c r="G251" s="219"/>
      <c r="H251" s="220"/>
    </row>
    <row r="252" spans="1:8" s="221" customFormat="1" ht="13.5" thickBot="1" x14ac:dyDescent="0.3">
      <c r="A252" s="212" t="s">
        <v>28</v>
      </c>
      <c r="B252" s="381" t="s">
        <v>42</v>
      </c>
      <c r="C252" s="381"/>
      <c r="D252" s="381"/>
      <c r="E252" s="222"/>
      <c r="F252" s="223"/>
      <c r="G252" s="222"/>
      <c r="H252" s="223"/>
    </row>
    <row r="253" spans="1:8" s="221" customFormat="1" ht="13.5" thickBot="1" x14ac:dyDescent="0.3">
      <c r="A253" s="224" t="s">
        <v>30</v>
      </c>
      <c r="B253" s="367">
        <v>40</v>
      </c>
      <c r="C253" s="367"/>
      <c r="D253" s="367"/>
      <c r="E253" s="222"/>
      <c r="F253" s="223"/>
      <c r="G253" s="222"/>
      <c r="H253" s="223"/>
    </row>
    <row r="254" spans="1:8" s="221" customFormat="1" ht="13.5" thickBot="1" x14ac:dyDescent="0.3">
      <c r="A254" s="224" t="s">
        <v>131</v>
      </c>
      <c r="B254" s="367">
        <v>25</v>
      </c>
      <c r="C254" s="367"/>
      <c r="D254" s="367"/>
      <c r="E254" s="222"/>
      <c r="F254" s="223"/>
      <c r="G254" s="222"/>
      <c r="H254" s="223"/>
    </row>
    <row r="255" spans="1:8" s="221" customFormat="1" ht="13.5" thickBot="1" x14ac:dyDescent="0.3">
      <c r="A255" s="224" t="s">
        <v>132</v>
      </c>
      <c r="B255" s="367">
        <v>15</v>
      </c>
      <c r="C255" s="367"/>
      <c r="D255" s="367"/>
      <c r="E255" s="222" t="s">
        <v>358</v>
      </c>
      <c r="F255" s="223">
        <v>15</v>
      </c>
      <c r="G255" s="222"/>
      <c r="H255" s="223"/>
    </row>
    <row r="256" spans="1:8" s="221" customFormat="1" ht="13.5" thickBot="1" x14ac:dyDescent="0.3">
      <c r="A256" s="224" t="s">
        <v>133</v>
      </c>
      <c r="B256" s="367">
        <v>5</v>
      </c>
      <c r="C256" s="367"/>
      <c r="D256" s="367"/>
      <c r="E256" s="222"/>
      <c r="F256" s="223"/>
      <c r="G256" s="222"/>
      <c r="H256" s="223"/>
    </row>
    <row r="257" spans="1:8" s="221" customFormat="1" ht="13.5" thickBot="1" x14ac:dyDescent="0.3">
      <c r="A257" s="224" t="s">
        <v>134</v>
      </c>
      <c r="B257" s="367">
        <v>2</v>
      </c>
      <c r="C257" s="367"/>
      <c r="D257" s="367"/>
      <c r="E257" s="222"/>
      <c r="F257" s="223"/>
      <c r="G257" s="222" t="s">
        <v>374</v>
      </c>
      <c r="H257" s="223">
        <v>2</v>
      </c>
    </row>
    <row r="258" spans="1:8" s="221" customFormat="1" ht="66.75" customHeight="1" thickBot="1" x14ac:dyDescent="0.3">
      <c r="A258" s="224" t="s">
        <v>135</v>
      </c>
      <c r="B258" s="342" t="s">
        <v>35</v>
      </c>
      <c r="C258" s="342"/>
      <c r="D258" s="342"/>
      <c r="E258" s="222"/>
      <c r="F258" s="223"/>
      <c r="G258" s="222"/>
      <c r="H258" s="223"/>
    </row>
    <row r="259" spans="1:8" s="228" customFormat="1" ht="13.5" thickBot="1" x14ac:dyDescent="0.25">
      <c r="A259" s="225" t="s">
        <v>221</v>
      </c>
      <c r="B259" s="389"/>
      <c r="C259" s="390"/>
      <c r="D259" s="391"/>
      <c r="E259" s="226"/>
      <c r="F259" s="227">
        <f>SUM(F237:F258)</f>
        <v>95</v>
      </c>
      <c r="G259" s="226"/>
      <c r="H259" s="227">
        <f>SUM(H237:H258)</f>
        <v>42</v>
      </c>
    </row>
    <row r="260" spans="1:8" s="192" customFormat="1" ht="12.75" x14ac:dyDescent="0.2"/>
    <row r="261" spans="1:8" s="192" customFormat="1" ht="52.5" customHeight="1" x14ac:dyDescent="0.2">
      <c r="A261" s="386" t="s">
        <v>222</v>
      </c>
      <c r="B261" s="386"/>
      <c r="C261" s="386"/>
      <c r="D261" s="386"/>
      <c r="E261" s="386"/>
      <c r="F261" s="386"/>
      <c r="G261" s="386"/>
      <c r="H261" s="386"/>
    </row>
    <row r="262" spans="1:8" s="192" customFormat="1" ht="13.5" thickBot="1" x14ac:dyDescent="0.25"/>
    <row r="263" spans="1:8" s="232" customFormat="1" ht="12.75" x14ac:dyDescent="0.25">
      <c r="A263" s="229" t="s">
        <v>24</v>
      </c>
      <c r="B263" s="230"/>
      <c r="C263" s="230"/>
      <c r="D263" s="230"/>
      <c r="E263" s="230"/>
      <c r="F263" s="230"/>
      <c r="G263" s="230"/>
      <c r="H263" s="231"/>
    </row>
    <row r="264" spans="1:8" s="232" customFormat="1" ht="35.25" customHeight="1" thickBot="1" x14ac:dyDescent="0.3">
      <c r="A264" s="352" t="s">
        <v>377</v>
      </c>
      <c r="B264" s="353"/>
      <c r="C264" s="353"/>
      <c r="D264" s="353"/>
      <c r="E264" s="353"/>
      <c r="F264" s="353"/>
      <c r="G264" s="353"/>
      <c r="H264" s="354"/>
    </row>
    <row r="265" spans="1:8" s="192" customFormat="1" ht="12.75" x14ac:dyDescent="0.2"/>
    <row r="266" spans="1:8" s="192" customFormat="1" ht="12.75" x14ac:dyDescent="0.2"/>
    <row r="267" spans="1:8" s="192" customFormat="1" ht="52.5" customHeight="1" x14ac:dyDescent="0.2">
      <c r="A267" s="386" t="s">
        <v>223</v>
      </c>
      <c r="B267" s="386"/>
      <c r="C267" s="386"/>
      <c r="D267" s="386"/>
      <c r="E267" s="386"/>
      <c r="F267" s="386"/>
      <c r="G267" s="386"/>
      <c r="H267" s="386"/>
    </row>
    <row r="268" spans="1:8" s="192" customFormat="1" ht="13.5" thickBot="1" x14ac:dyDescent="0.25"/>
    <row r="269" spans="1:8" s="192" customFormat="1" ht="12.75" x14ac:dyDescent="0.2">
      <c r="A269" s="233" t="s">
        <v>86</v>
      </c>
      <c r="B269" s="234"/>
      <c r="C269" s="234"/>
      <c r="D269" s="234"/>
      <c r="E269" s="234"/>
      <c r="F269" s="234"/>
      <c r="G269" s="234"/>
      <c r="H269" s="235"/>
    </row>
    <row r="270" spans="1:8" s="192" customFormat="1" ht="35.25" customHeight="1" thickBot="1" x14ac:dyDescent="0.25">
      <c r="A270" s="352" t="s">
        <v>89</v>
      </c>
      <c r="B270" s="353"/>
      <c r="C270" s="353"/>
      <c r="D270" s="353"/>
      <c r="E270" s="353"/>
      <c r="F270" s="353"/>
      <c r="G270" s="353"/>
      <c r="H270" s="354"/>
    </row>
  </sheetData>
  <mergeCells count="266">
    <mergeCell ref="A267:H267"/>
    <mergeCell ref="A264:H264"/>
    <mergeCell ref="A209:D209"/>
    <mergeCell ref="A217:D217"/>
    <mergeCell ref="B212:D212"/>
    <mergeCell ref="B213:D213"/>
    <mergeCell ref="B214:D214"/>
    <mergeCell ref="B215:D215"/>
    <mergeCell ref="B216:D216"/>
    <mergeCell ref="B218:D218"/>
    <mergeCell ref="B219:D219"/>
    <mergeCell ref="B240:D240"/>
    <mergeCell ref="B241:D241"/>
    <mergeCell ref="B242:D242"/>
    <mergeCell ref="B243:D243"/>
    <mergeCell ref="A244:D244"/>
    <mergeCell ref="B245:D245"/>
    <mergeCell ref="B239:D239"/>
    <mergeCell ref="B220:D220"/>
    <mergeCell ref="B221:D221"/>
    <mergeCell ref="A261:H261"/>
    <mergeCell ref="B259:D259"/>
    <mergeCell ref="A182:D182"/>
    <mergeCell ref="B183:D183"/>
    <mergeCell ref="B184:D184"/>
    <mergeCell ref="B185:D185"/>
    <mergeCell ref="B186:D186"/>
    <mergeCell ref="B193:D193"/>
    <mergeCell ref="B194:D194"/>
    <mergeCell ref="B195:D195"/>
    <mergeCell ref="B196:D196"/>
    <mergeCell ref="A201:D201"/>
    <mergeCell ref="B203:D203"/>
    <mergeCell ref="B204:D204"/>
    <mergeCell ref="B252:D252"/>
    <mergeCell ref="B205:D205"/>
    <mergeCell ref="B206:D206"/>
    <mergeCell ref="B222:D222"/>
    <mergeCell ref="B223:D223"/>
    <mergeCell ref="A224:D224"/>
    <mergeCell ref="B233:D233"/>
    <mergeCell ref="B248:D248"/>
    <mergeCell ref="B249:D249"/>
    <mergeCell ref="B250:D250"/>
    <mergeCell ref="A251:D251"/>
    <mergeCell ref="A102:D102"/>
    <mergeCell ref="B163:D163"/>
    <mergeCell ref="B144:D144"/>
    <mergeCell ref="B174:D174"/>
    <mergeCell ref="B175:D175"/>
    <mergeCell ref="B164:D164"/>
    <mergeCell ref="B165:D165"/>
    <mergeCell ref="B166:D166"/>
    <mergeCell ref="B167:D167"/>
    <mergeCell ref="B168:D168"/>
    <mergeCell ref="B169:D169"/>
    <mergeCell ref="A170:D170"/>
    <mergeCell ref="B171:D171"/>
    <mergeCell ref="B172:D172"/>
    <mergeCell ref="B173:D173"/>
    <mergeCell ref="B162:D162"/>
    <mergeCell ref="A226:H226"/>
    <mergeCell ref="E228:H228"/>
    <mergeCell ref="B150:D150"/>
    <mergeCell ref="B151:D151"/>
    <mergeCell ref="B152:D152"/>
    <mergeCell ref="A181:D181"/>
    <mergeCell ref="A180:D180"/>
    <mergeCell ref="E180:F180"/>
    <mergeCell ref="A178:F178"/>
    <mergeCell ref="B197:D197"/>
    <mergeCell ref="B198:D198"/>
    <mergeCell ref="A202:D202"/>
    <mergeCell ref="B157:D157"/>
    <mergeCell ref="B158:D158"/>
    <mergeCell ref="B159:D159"/>
    <mergeCell ref="B160:D160"/>
    <mergeCell ref="A161:D161"/>
    <mergeCell ref="B176:D176"/>
    <mergeCell ref="B208:D208"/>
    <mergeCell ref="A210:D210"/>
    <mergeCell ref="B211:D211"/>
    <mergeCell ref="B199:D199"/>
    <mergeCell ref="B200:D200"/>
    <mergeCell ref="A270:H270"/>
    <mergeCell ref="A5:B5"/>
    <mergeCell ref="A95:D95"/>
    <mergeCell ref="C100:D100"/>
    <mergeCell ref="C99:D99"/>
    <mergeCell ref="B258:D258"/>
    <mergeCell ref="A13:B14"/>
    <mergeCell ref="B234:D234"/>
    <mergeCell ref="B235:D235"/>
    <mergeCell ref="A236:D236"/>
    <mergeCell ref="B237:D237"/>
    <mergeCell ref="B238:D238"/>
    <mergeCell ref="A228:D228"/>
    <mergeCell ref="A229:D229"/>
    <mergeCell ref="A230:D230"/>
    <mergeCell ref="A231:D231"/>
    <mergeCell ref="B232:D232"/>
    <mergeCell ref="B253:D253"/>
    <mergeCell ref="B254:D254"/>
    <mergeCell ref="B255:D255"/>
    <mergeCell ref="B256:D256"/>
    <mergeCell ref="B257:D257"/>
    <mergeCell ref="B246:D246"/>
    <mergeCell ref="B247:D247"/>
    <mergeCell ref="B132:D132"/>
    <mergeCell ref="B133:D133"/>
    <mergeCell ref="B122:D122"/>
    <mergeCell ref="B123:D123"/>
    <mergeCell ref="B124:D124"/>
    <mergeCell ref="B125:D125"/>
    <mergeCell ref="B126:D126"/>
    <mergeCell ref="B127:D127"/>
    <mergeCell ref="B207:D207"/>
    <mergeCell ref="A145:D145"/>
    <mergeCell ref="A187:D187"/>
    <mergeCell ref="A188:D188"/>
    <mergeCell ref="B189:D189"/>
    <mergeCell ref="B190:D190"/>
    <mergeCell ref="B191:D191"/>
    <mergeCell ref="B192:D192"/>
    <mergeCell ref="B153:D153"/>
    <mergeCell ref="B154:D154"/>
    <mergeCell ref="A155:D155"/>
    <mergeCell ref="B156:D156"/>
    <mergeCell ref="A146:D146"/>
    <mergeCell ref="A147:D147"/>
    <mergeCell ref="B148:D148"/>
    <mergeCell ref="B149:D149"/>
    <mergeCell ref="B134:D134"/>
    <mergeCell ref="B135:D135"/>
    <mergeCell ref="A141:D141"/>
    <mergeCell ref="B142:D142"/>
    <mergeCell ref="B143:D143"/>
    <mergeCell ref="B136:D136"/>
    <mergeCell ref="C101:D101"/>
    <mergeCell ref="A103:D103"/>
    <mergeCell ref="B104:D104"/>
    <mergeCell ref="B105:D105"/>
    <mergeCell ref="B106:D106"/>
    <mergeCell ref="B107:D107"/>
    <mergeCell ref="B114:D114"/>
    <mergeCell ref="B115:D115"/>
    <mergeCell ref="B116:D116"/>
    <mergeCell ref="B117:D117"/>
    <mergeCell ref="B118:D118"/>
    <mergeCell ref="A119:D119"/>
    <mergeCell ref="B108:D108"/>
    <mergeCell ref="B109:D109"/>
    <mergeCell ref="B110:D110"/>
    <mergeCell ref="A111:D111"/>
    <mergeCell ref="B112:D112"/>
    <mergeCell ref="B131:D131"/>
    <mergeCell ref="B113:D113"/>
    <mergeCell ref="A128:D128"/>
    <mergeCell ref="B129:D129"/>
    <mergeCell ref="B130:D130"/>
    <mergeCell ref="A120:D120"/>
    <mergeCell ref="B121:D121"/>
    <mergeCell ref="A100:B100"/>
    <mergeCell ref="C5:D5"/>
    <mergeCell ref="A7:B7"/>
    <mergeCell ref="A8:B8"/>
    <mergeCell ref="A9:B9"/>
    <mergeCell ref="A10:B10"/>
    <mergeCell ref="A101:B101"/>
    <mergeCell ref="A11:B11"/>
    <mergeCell ref="C11:D11"/>
    <mergeCell ref="A6:D6"/>
    <mergeCell ref="C7:D7"/>
    <mergeCell ref="C8:D8"/>
    <mergeCell ref="C9:D9"/>
    <mergeCell ref="C10:D10"/>
    <mergeCell ref="A82:D82"/>
    <mergeCell ref="B83:D83"/>
    <mergeCell ref="B84:D84"/>
    <mergeCell ref="B85:D85"/>
    <mergeCell ref="B74:D74"/>
    <mergeCell ref="A75:D75"/>
    <mergeCell ref="B76:D76"/>
    <mergeCell ref="B77:D77"/>
    <mergeCell ref="B78:D78"/>
    <mergeCell ref="B86:D86"/>
    <mergeCell ref="B87:D87"/>
    <mergeCell ref="B94:D94"/>
    <mergeCell ref="B88:D88"/>
    <mergeCell ref="A89:D89"/>
    <mergeCell ref="B90:D90"/>
    <mergeCell ref="B91:D91"/>
    <mergeCell ref="B92:D92"/>
    <mergeCell ref="B93:D93"/>
    <mergeCell ref="B50:D50"/>
    <mergeCell ref="B51:D51"/>
    <mergeCell ref="B52:D52"/>
    <mergeCell ref="A53:D53"/>
    <mergeCell ref="A54:D54"/>
    <mergeCell ref="B79:D79"/>
    <mergeCell ref="B80:D80"/>
    <mergeCell ref="A81:D81"/>
    <mergeCell ref="B58:D58"/>
    <mergeCell ref="B59:D59"/>
    <mergeCell ref="B60:D60"/>
    <mergeCell ref="A61:D61"/>
    <mergeCell ref="B62:D62"/>
    <mergeCell ref="B63:D63"/>
    <mergeCell ref="B64:D64"/>
    <mergeCell ref="B65:D65"/>
    <mergeCell ref="B66:D66"/>
    <mergeCell ref="A67:D67"/>
    <mergeCell ref="A68:D68"/>
    <mergeCell ref="B69:D69"/>
    <mergeCell ref="B70:D70"/>
    <mergeCell ref="B71:D71"/>
    <mergeCell ref="B72:D72"/>
    <mergeCell ref="B73:D73"/>
    <mergeCell ref="B26:D26"/>
    <mergeCell ref="B27:D27"/>
    <mergeCell ref="B28:D28"/>
    <mergeCell ref="A29:D29"/>
    <mergeCell ref="A30:D30"/>
    <mergeCell ref="B55:D55"/>
    <mergeCell ref="B56:D56"/>
    <mergeCell ref="B57:D57"/>
    <mergeCell ref="B34:D34"/>
    <mergeCell ref="B35:D35"/>
    <mergeCell ref="B36:D36"/>
    <mergeCell ref="B37:D37"/>
    <mergeCell ref="A38:D38"/>
    <mergeCell ref="A39:D39"/>
    <mergeCell ref="B40:D40"/>
    <mergeCell ref="B41:D41"/>
    <mergeCell ref="B42:D42"/>
    <mergeCell ref="B43:D43"/>
    <mergeCell ref="B44:D44"/>
    <mergeCell ref="B45:D45"/>
    <mergeCell ref="A46:D46"/>
    <mergeCell ref="B47:D47"/>
    <mergeCell ref="B48:D48"/>
    <mergeCell ref="B49:D49"/>
    <mergeCell ref="E140:F140"/>
    <mergeCell ref="A138:F138"/>
    <mergeCell ref="E99:F99"/>
    <mergeCell ref="A97:F97"/>
    <mergeCell ref="E5:F5"/>
    <mergeCell ref="A2:F2"/>
    <mergeCell ref="A4:F4"/>
    <mergeCell ref="A12:B12"/>
    <mergeCell ref="C12:D12"/>
    <mergeCell ref="C13:D14"/>
    <mergeCell ref="A16:D16"/>
    <mergeCell ref="B17:D17"/>
    <mergeCell ref="B18:D18"/>
    <mergeCell ref="B19:D19"/>
    <mergeCell ref="B20:D20"/>
    <mergeCell ref="B21:D21"/>
    <mergeCell ref="B31:D31"/>
    <mergeCell ref="B32:D32"/>
    <mergeCell ref="B33:D33"/>
    <mergeCell ref="A15:D15"/>
    <mergeCell ref="B22:D22"/>
    <mergeCell ref="B23:D23"/>
    <mergeCell ref="B24:D24"/>
    <mergeCell ref="B25:D25"/>
  </mergeCells>
  <printOptions horizontalCentered="1" verticalCentered="1"/>
  <pageMargins left="0.70866141732283472" right="0.70866141732283472" top="0.74803149606299213" bottom="0.74803149606299213" header="0.31496062992125984" footer="0.31496062992125984"/>
  <pageSetup scale="5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4"/>
  <sheetViews>
    <sheetView tabSelected="1" zoomScaleNormal="100" workbookViewId="0">
      <pane ySplit="6" topLeftCell="A54" activePane="bottomLeft" state="frozen"/>
      <selection activeCell="G8" sqref="G8"/>
      <selection pane="bottomLeft" activeCell="G8" sqref="G8"/>
    </sheetView>
  </sheetViews>
  <sheetFormatPr baseColWidth="10" defaultRowHeight="16.5" x14ac:dyDescent="0.25"/>
  <cols>
    <col min="1" max="1" width="48.42578125" style="4" customWidth="1"/>
    <col min="2" max="2" width="22.42578125" style="4" hidden="1" customWidth="1"/>
    <col min="3" max="3" width="8.5703125" style="2" customWidth="1"/>
    <col min="4" max="4" width="25.7109375" style="2" customWidth="1"/>
    <col min="5" max="5" width="18" style="25" customWidth="1"/>
    <col min="6" max="6" width="13" style="25" bestFit="1" customWidth="1"/>
    <col min="7" max="16384" width="11.42578125" style="4"/>
  </cols>
  <sheetData>
    <row r="1" spans="1:6" ht="20.25" x14ac:dyDescent="0.25">
      <c r="A1" s="400" t="s">
        <v>0</v>
      </c>
      <c r="B1" s="400"/>
      <c r="C1" s="400"/>
      <c r="D1" s="400"/>
      <c r="E1" s="400"/>
      <c r="F1" s="400"/>
    </row>
    <row r="2" spans="1:6" ht="21" customHeight="1" x14ac:dyDescent="0.25">
      <c r="A2" s="400" t="s">
        <v>1</v>
      </c>
      <c r="B2" s="400"/>
      <c r="C2" s="400"/>
      <c r="D2" s="400"/>
      <c r="E2" s="400"/>
      <c r="F2" s="400"/>
    </row>
    <row r="3" spans="1:6" ht="20.25" customHeight="1" x14ac:dyDescent="0.25">
      <c r="A3" s="401" t="s">
        <v>90</v>
      </c>
      <c r="B3" s="401"/>
      <c r="C3" s="401"/>
      <c r="D3" s="401"/>
      <c r="E3" s="401"/>
      <c r="F3" s="401"/>
    </row>
    <row r="4" spans="1:6" ht="21" customHeight="1" thickBot="1" x14ac:dyDescent="0.3">
      <c r="A4" s="400" t="s">
        <v>2</v>
      </c>
      <c r="B4" s="400"/>
      <c r="C4" s="400"/>
      <c r="D4" s="400"/>
      <c r="E4" s="400"/>
      <c r="F4" s="400"/>
    </row>
    <row r="5" spans="1:6" s="240" customFormat="1" ht="18.75" customHeight="1" thickBot="1" x14ac:dyDescent="0.3">
      <c r="A5" s="395"/>
      <c r="B5" s="395"/>
      <c r="C5" s="355" t="s">
        <v>4</v>
      </c>
      <c r="D5" s="355"/>
      <c r="E5" s="281" t="s">
        <v>206</v>
      </c>
      <c r="F5" s="282"/>
    </row>
    <row r="6" spans="1:6" s="240" customFormat="1" ht="36.75" customHeight="1" thickBot="1" x14ac:dyDescent="0.3">
      <c r="A6" s="395" t="s">
        <v>3</v>
      </c>
      <c r="B6" s="395"/>
      <c r="C6" s="355"/>
      <c r="D6" s="355"/>
      <c r="E6" s="207" t="s">
        <v>314</v>
      </c>
      <c r="F6" s="207" t="s">
        <v>207</v>
      </c>
    </row>
    <row r="7" spans="1:6" s="240" customFormat="1" ht="25.5" customHeight="1" thickBot="1" x14ac:dyDescent="0.3">
      <c r="A7" s="396" t="s">
        <v>112</v>
      </c>
      <c r="B7" s="396"/>
      <c r="C7" s="315">
        <v>20</v>
      </c>
      <c r="D7" s="315"/>
      <c r="E7" s="315" t="s">
        <v>315</v>
      </c>
      <c r="F7" s="398">
        <v>20</v>
      </c>
    </row>
    <row r="8" spans="1:6" s="240" customFormat="1" ht="42.75" customHeight="1" thickBot="1" x14ac:dyDescent="0.3">
      <c r="A8" s="397" t="s">
        <v>105</v>
      </c>
      <c r="B8" s="397"/>
      <c r="C8" s="315"/>
      <c r="D8" s="315"/>
      <c r="E8" s="315"/>
      <c r="F8" s="398"/>
    </row>
    <row r="9" spans="1:6" s="240" customFormat="1" ht="40.5" customHeight="1" thickBot="1" x14ac:dyDescent="0.3">
      <c r="A9" s="397" t="s">
        <v>106</v>
      </c>
      <c r="B9" s="397"/>
      <c r="C9" s="315"/>
      <c r="D9" s="315"/>
      <c r="E9" s="315"/>
      <c r="F9" s="398"/>
    </row>
    <row r="10" spans="1:6" s="240" customFormat="1" ht="33.75" customHeight="1" thickBot="1" x14ac:dyDescent="0.3">
      <c r="A10" s="396" t="s">
        <v>5</v>
      </c>
      <c r="B10" s="396"/>
      <c r="C10" s="315">
        <v>20</v>
      </c>
      <c r="D10" s="315"/>
      <c r="E10" s="315" t="s">
        <v>316</v>
      </c>
      <c r="F10" s="398">
        <v>20</v>
      </c>
    </row>
    <row r="11" spans="1:6" s="240" customFormat="1" ht="42.75" customHeight="1" thickBot="1" x14ac:dyDescent="0.3">
      <c r="A11" s="397" t="s">
        <v>6</v>
      </c>
      <c r="B11" s="397"/>
      <c r="C11" s="315"/>
      <c r="D11" s="315"/>
      <c r="E11" s="315"/>
      <c r="F11" s="398"/>
    </row>
    <row r="12" spans="1:6" s="240" customFormat="1" ht="54.75" customHeight="1" thickBot="1" x14ac:dyDescent="0.3">
      <c r="A12" s="397" t="s">
        <v>91</v>
      </c>
      <c r="B12" s="397"/>
      <c r="C12" s="315"/>
      <c r="D12" s="315"/>
      <c r="E12" s="315"/>
      <c r="F12" s="398"/>
    </row>
    <row r="13" spans="1:6" s="240" customFormat="1" ht="33" customHeight="1" thickBot="1" x14ac:dyDescent="0.3">
      <c r="A13" s="396" t="s">
        <v>8</v>
      </c>
      <c r="B13" s="396"/>
      <c r="C13" s="315">
        <v>20</v>
      </c>
      <c r="D13" s="315"/>
      <c r="E13" s="315" t="s">
        <v>316</v>
      </c>
      <c r="F13" s="398">
        <v>20</v>
      </c>
    </row>
    <row r="14" spans="1:6" s="240" customFormat="1" ht="36" customHeight="1" thickBot="1" x14ac:dyDescent="0.3">
      <c r="A14" s="397" t="s">
        <v>6</v>
      </c>
      <c r="B14" s="397"/>
      <c r="C14" s="315"/>
      <c r="D14" s="315"/>
      <c r="E14" s="315"/>
      <c r="F14" s="398"/>
    </row>
    <row r="15" spans="1:6" s="240" customFormat="1" ht="53.25" customHeight="1" thickBot="1" x14ac:dyDescent="0.3">
      <c r="A15" s="397" t="s">
        <v>91</v>
      </c>
      <c r="B15" s="397"/>
      <c r="C15" s="315"/>
      <c r="D15" s="315"/>
      <c r="E15" s="315"/>
      <c r="F15" s="398"/>
    </row>
    <row r="16" spans="1:6" s="240" customFormat="1" ht="120" customHeight="1" thickBot="1" x14ac:dyDescent="0.3">
      <c r="A16" s="396" t="s">
        <v>379</v>
      </c>
      <c r="B16" s="396"/>
      <c r="C16" s="315">
        <v>30</v>
      </c>
      <c r="D16" s="315"/>
      <c r="E16" s="315" t="s">
        <v>317</v>
      </c>
      <c r="F16" s="398">
        <v>30</v>
      </c>
    </row>
    <row r="17" spans="1:6" s="240" customFormat="1" ht="33.75" customHeight="1" thickBot="1" x14ac:dyDescent="0.3">
      <c r="A17" s="397" t="s">
        <v>9</v>
      </c>
      <c r="B17" s="397"/>
      <c r="C17" s="315"/>
      <c r="D17" s="315"/>
      <c r="E17" s="315"/>
      <c r="F17" s="398"/>
    </row>
    <row r="18" spans="1:6" s="240" customFormat="1" ht="39.75" customHeight="1" thickBot="1" x14ac:dyDescent="0.3">
      <c r="A18" s="397" t="s">
        <v>7</v>
      </c>
      <c r="B18" s="397"/>
      <c r="C18" s="315"/>
      <c r="D18" s="315"/>
      <c r="E18" s="315"/>
      <c r="F18" s="398"/>
    </row>
    <row r="19" spans="1:6" s="240" customFormat="1" ht="54" customHeight="1" thickBot="1" x14ac:dyDescent="0.3">
      <c r="A19" s="396" t="s">
        <v>380</v>
      </c>
      <c r="B19" s="396"/>
      <c r="C19" s="315">
        <v>40</v>
      </c>
      <c r="D19" s="315"/>
      <c r="E19" s="315" t="s">
        <v>318</v>
      </c>
      <c r="F19" s="398">
        <v>40</v>
      </c>
    </row>
    <row r="20" spans="1:6" s="240" customFormat="1" ht="38.25" customHeight="1" thickBot="1" x14ac:dyDescent="0.3">
      <c r="A20" s="397" t="s">
        <v>10</v>
      </c>
      <c r="B20" s="397"/>
      <c r="C20" s="315"/>
      <c r="D20" s="315"/>
      <c r="E20" s="315"/>
      <c r="F20" s="398"/>
    </row>
    <row r="21" spans="1:6" s="240" customFormat="1" ht="13.5" thickBot="1" x14ac:dyDescent="0.3">
      <c r="A21" s="397" t="s">
        <v>11</v>
      </c>
      <c r="B21" s="397"/>
      <c r="C21" s="315"/>
      <c r="D21" s="315"/>
      <c r="E21" s="315"/>
      <c r="F21" s="398"/>
    </row>
    <row r="22" spans="1:6" s="240" customFormat="1" ht="13.5" thickBot="1" x14ac:dyDescent="0.3">
      <c r="A22" s="397" t="s">
        <v>12</v>
      </c>
      <c r="B22" s="397"/>
      <c r="C22" s="315"/>
      <c r="D22" s="315"/>
      <c r="E22" s="399"/>
      <c r="F22" s="398"/>
    </row>
    <row r="23" spans="1:6" s="240" customFormat="1" ht="45" customHeight="1" thickBot="1" x14ac:dyDescent="0.3">
      <c r="A23" s="397" t="s">
        <v>7</v>
      </c>
      <c r="B23" s="397"/>
      <c r="C23" s="315"/>
      <c r="D23" s="315"/>
      <c r="E23" s="399"/>
      <c r="F23" s="398"/>
    </row>
    <row r="24" spans="1:6" s="240" customFormat="1" ht="20.25" customHeight="1" thickBot="1" x14ac:dyDescent="0.3">
      <c r="A24" s="392" t="s">
        <v>13</v>
      </c>
      <c r="B24" s="392"/>
      <c r="C24" s="315">
        <v>20</v>
      </c>
      <c r="D24" s="315"/>
      <c r="E24" s="315" t="s">
        <v>319</v>
      </c>
      <c r="F24" s="398">
        <v>20</v>
      </c>
    </row>
    <row r="25" spans="1:6" s="240" customFormat="1" ht="33.75" customHeight="1" thickBot="1" x14ac:dyDescent="0.3">
      <c r="A25" s="393" t="s">
        <v>14</v>
      </c>
      <c r="B25" s="393"/>
      <c r="C25" s="315"/>
      <c r="D25" s="315"/>
      <c r="E25" s="315"/>
      <c r="F25" s="398"/>
    </row>
    <row r="26" spans="1:6" s="240" customFormat="1" ht="32.25" customHeight="1" thickBot="1" x14ac:dyDescent="0.3">
      <c r="A26" s="393" t="s">
        <v>7</v>
      </c>
      <c r="B26" s="393"/>
      <c r="C26" s="315"/>
      <c r="D26" s="315"/>
      <c r="E26" s="315"/>
      <c r="F26" s="398"/>
    </row>
    <row r="27" spans="1:6" s="240" customFormat="1" ht="84" customHeight="1" thickBot="1" x14ac:dyDescent="0.3">
      <c r="A27" s="392" t="s">
        <v>381</v>
      </c>
      <c r="B27" s="392"/>
      <c r="C27" s="315">
        <v>20</v>
      </c>
      <c r="D27" s="315"/>
      <c r="E27" s="315" t="s">
        <v>320</v>
      </c>
      <c r="F27" s="398">
        <v>20</v>
      </c>
    </row>
    <row r="28" spans="1:6" s="240" customFormat="1" ht="33.75" customHeight="1" thickBot="1" x14ac:dyDescent="0.3">
      <c r="A28" s="393" t="s">
        <v>14</v>
      </c>
      <c r="B28" s="393"/>
      <c r="C28" s="315"/>
      <c r="D28" s="315"/>
      <c r="E28" s="315"/>
      <c r="F28" s="398"/>
    </row>
    <row r="29" spans="1:6" s="240" customFormat="1" ht="39.75" customHeight="1" thickBot="1" x14ac:dyDescent="0.3">
      <c r="A29" s="393" t="s">
        <v>7</v>
      </c>
      <c r="B29" s="393"/>
      <c r="C29" s="315"/>
      <c r="D29" s="315"/>
      <c r="E29" s="315"/>
      <c r="F29" s="398"/>
    </row>
    <row r="30" spans="1:6" s="240" customFormat="1" ht="36" customHeight="1" thickBot="1" x14ac:dyDescent="0.3">
      <c r="A30" s="392" t="s">
        <v>15</v>
      </c>
      <c r="B30" s="392"/>
      <c r="C30" s="315">
        <v>20</v>
      </c>
      <c r="D30" s="315"/>
      <c r="E30" s="315" t="s">
        <v>321</v>
      </c>
      <c r="F30" s="398">
        <v>20</v>
      </c>
    </row>
    <row r="31" spans="1:6" s="240" customFormat="1" ht="36" customHeight="1" thickBot="1" x14ac:dyDescent="0.3">
      <c r="A31" s="393" t="s">
        <v>14</v>
      </c>
      <c r="B31" s="393"/>
      <c r="C31" s="315"/>
      <c r="D31" s="315"/>
      <c r="E31" s="315"/>
      <c r="F31" s="398"/>
    </row>
    <row r="32" spans="1:6" s="240" customFormat="1" ht="36" customHeight="1" thickBot="1" x14ac:dyDescent="0.3">
      <c r="A32" s="393" t="s">
        <v>7</v>
      </c>
      <c r="B32" s="393"/>
      <c r="C32" s="315"/>
      <c r="D32" s="315"/>
      <c r="E32" s="315"/>
      <c r="F32" s="398"/>
    </row>
    <row r="33" spans="1:6" s="240" customFormat="1" ht="33.75" customHeight="1" thickBot="1" x14ac:dyDescent="0.3">
      <c r="A33" s="392" t="s">
        <v>108</v>
      </c>
      <c r="B33" s="392"/>
      <c r="C33" s="315">
        <v>30</v>
      </c>
      <c r="D33" s="315"/>
      <c r="E33" s="315" t="s">
        <v>322</v>
      </c>
      <c r="F33" s="398">
        <v>30</v>
      </c>
    </row>
    <row r="34" spans="1:6" s="240" customFormat="1" ht="72" customHeight="1" thickBot="1" x14ac:dyDescent="0.3">
      <c r="A34" s="393" t="s">
        <v>109</v>
      </c>
      <c r="B34" s="393"/>
      <c r="C34" s="315"/>
      <c r="D34" s="315"/>
      <c r="E34" s="315"/>
      <c r="F34" s="398"/>
    </row>
    <row r="35" spans="1:6" s="240" customFormat="1" ht="36" customHeight="1" thickBot="1" x14ac:dyDescent="0.3">
      <c r="A35" s="393" t="s">
        <v>7</v>
      </c>
      <c r="B35" s="393"/>
      <c r="C35" s="315"/>
      <c r="D35" s="315"/>
      <c r="E35" s="315"/>
      <c r="F35" s="398"/>
    </row>
    <row r="36" spans="1:6" s="240" customFormat="1" ht="16.5" customHeight="1" thickBot="1" x14ac:dyDescent="0.3">
      <c r="A36" s="392" t="s">
        <v>107</v>
      </c>
      <c r="B36" s="392"/>
      <c r="C36" s="315">
        <v>20</v>
      </c>
      <c r="D36" s="315"/>
      <c r="E36" s="315" t="s">
        <v>323</v>
      </c>
      <c r="F36" s="398">
        <v>20</v>
      </c>
    </row>
    <row r="37" spans="1:6" s="240" customFormat="1" ht="36" customHeight="1" thickBot="1" x14ac:dyDescent="0.3">
      <c r="A37" s="393" t="s">
        <v>14</v>
      </c>
      <c r="B37" s="393"/>
      <c r="C37" s="315"/>
      <c r="D37" s="315"/>
      <c r="E37" s="315"/>
      <c r="F37" s="398"/>
    </row>
    <row r="38" spans="1:6" s="240" customFormat="1" ht="36" customHeight="1" thickBot="1" x14ac:dyDescent="0.3">
      <c r="A38" s="393" t="s">
        <v>7</v>
      </c>
      <c r="B38" s="393"/>
      <c r="C38" s="315"/>
      <c r="D38" s="315"/>
      <c r="E38" s="315"/>
      <c r="F38" s="398"/>
    </row>
    <row r="39" spans="1:6" s="240" customFormat="1" ht="16.5" customHeight="1" thickBot="1" x14ac:dyDescent="0.3">
      <c r="A39" s="392" t="s">
        <v>110</v>
      </c>
      <c r="B39" s="392"/>
      <c r="C39" s="315">
        <v>20</v>
      </c>
      <c r="D39" s="315"/>
      <c r="E39" s="315" t="s">
        <v>324</v>
      </c>
      <c r="F39" s="398">
        <v>20</v>
      </c>
    </row>
    <row r="40" spans="1:6" s="240" customFormat="1" ht="54.75" customHeight="1" thickBot="1" x14ac:dyDescent="0.3">
      <c r="A40" s="393" t="s">
        <v>111</v>
      </c>
      <c r="B40" s="393"/>
      <c r="C40" s="315"/>
      <c r="D40" s="315"/>
      <c r="E40" s="315"/>
      <c r="F40" s="398"/>
    </row>
    <row r="41" spans="1:6" s="240" customFormat="1" ht="36" customHeight="1" thickBot="1" x14ac:dyDescent="0.3">
      <c r="A41" s="393" t="s">
        <v>106</v>
      </c>
      <c r="B41" s="393"/>
      <c r="C41" s="315"/>
      <c r="D41" s="315"/>
      <c r="E41" s="315"/>
      <c r="F41" s="398"/>
    </row>
    <row r="42" spans="1:6" s="240" customFormat="1" ht="13.5" thickBot="1" x14ac:dyDescent="0.3">
      <c r="A42" s="317" t="s">
        <v>16</v>
      </c>
      <c r="B42" s="317"/>
      <c r="C42" s="315">
        <v>20</v>
      </c>
      <c r="D42" s="315"/>
      <c r="E42" s="315" t="s">
        <v>325</v>
      </c>
      <c r="F42" s="398">
        <v>20</v>
      </c>
    </row>
    <row r="43" spans="1:6" s="240" customFormat="1" ht="31.5" customHeight="1" thickBot="1" x14ac:dyDescent="0.3">
      <c r="A43" s="394" t="s">
        <v>17</v>
      </c>
      <c r="B43" s="394"/>
      <c r="C43" s="315"/>
      <c r="D43" s="315"/>
      <c r="E43" s="315"/>
      <c r="F43" s="398"/>
    </row>
    <row r="44" spans="1:6" s="240" customFormat="1" ht="9" customHeight="1" thickBot="1" x14ac:dyDescent="0.3">
      <c r="A44" s="394"/>
      <c r="B44" s="394"/>
      <c r="C44" s="315"/>
      <c r="D44" s="315"/>
      <c r="E44" s="315"/>
      <c r="F44" s="398"/>
    </row>
    <row r="45" spans="1:6" s="240" customFormat="1" ht="13.5" thickBot="1" x14ac:dyDescent="0.3">
      <c r="A45" s="394" t="s">
        <v>92</v>
      </c>
      <c r="B45" s="394"/>
      <c r="C45" s="315"/>
      <c r="D45" s="315"/>
      <c r="E45" s="315"/>
      <c r="F45" s="398"/>
    </row>
    <row r="46" spans="1:6" s="240" customFormat="1" ht="13.5" thickBot="1" x14ac:dyDescent="0.3">
      <c r="A46" s="394" t="s">
        <v>18</v>
      </c>
      <c r="B46" s="394"/>
      <c r="C46" s="315"/>
      <c r="D46" s="315"/>
      <c r="E46" s="315"/>
      <c r="F46" s="398"/>
    </row>
    <row r="47" spans="1:6" s="240" customFormat="1" ht="13.5" thickBot="1" x14ac:dyDescent="0.3">
      <c r="A47" s="394" t="s">
        <v>19</v>
      </c>
      <c r="B47" s="394"/>
      <c r="C47" s="315"/>
      <c r="D47" s="315"/>
      <c r="E47" s="315"/>
      <c r="F47" s="398"/>
    </row>
    <row r="48" spans="1:6" s="240" customFormat="1" ht="13.5" thickBot="1" x14ac:dyDescent="0.3">
      <c r="A48" s="394" t="s">
        <v>20</v>
      </c>
      <c r="B48" s="394"/>
      <c r="C48" s="315"/>
      <c r="D48" s="315"/>
      <c r="E48" s="315"/>
      <c r="F48" s="398"/>
    </row>
    <row r="49" spans="1:6" s="240" customFormat="1" ht="32.25" customHeight="1" thickBot="1" x14ac:dyDescent="0.3">
      <c r="A49" s="394" t="s">
        <v>21</v>
      </c>
      <c r="B49" s="394"/>
      <c r="C49" s="315"/>
      <c r="D49" s="315"/>
      <c r="E49" s="315"/>
      <c r="F49" s="398"/>
    </row>
    <row r="50" spans="1:6" s="240" customFormat="1" ht="19.5" customHeight="1" thickBot="1" x14ac:dyDescent="0.3">
      <c r="A50" s="394" t="s">
        <v>93</v>
      </c>
      <c r="B50" s="394"/>
      <c r="C50" s="315"/>
      <c r="D50" s="315"/>
      <c r="E50" s="315"/>
      <c r="F50" s="398"/>
    </row>
    <row r="51" spans="1:6" s="240" customFormat="1" ht="38.25" customHeight="1" thickBot="1" x14ac:dyDescent="0.3">
      <c r="A51" s="394" t="s">
        <v>22</v>
      </c>
      <c r="B51" s="394"/>
      <c r="C51" s="315"/>
      <c r="D51" s="315"/>
      <c r="E51" s="315"/>
      <c r="F51" s="398"/>
    </row>
    <row r="52" spans="1:6" s="240" customFormat="1" ht="38.25" customHeight="1" thickBot="1" x14ac:dyDescent="0.3">
      <c r="A52" s="394" t="s">
        <v>94</v>
      </c>
      <c r="B52" s="394"/>
      <c r="C52" s="315"/>
      <c r="D52" s="315"/>
      <c r="E52" s="315"/>
      <c r="F52" s="398"/>
    </row>
    <row r="53" spans="1:6" s="240" customFormat="1" ht="153.75" customHeight="1" thickBot="1" x14ac:dyDescent="0.3">
      <c r="A53" s="394" t="s">
        <v>382</v>
      </c>
      <c r="B53" s="394"/>
      <c r="C53" s="315">
        <v>20</v>
      </c>
      <c r="D53" s="315"/>
      <c r="E53" s="283" t="s">
        <v>326</v>
      </c>
      <c r="F53" s="284">
        <v>20</v>
      </c>
    </row>
    <row r="54" spans="1:6" s="240" customFormat="1" ht="13.5" thickBot="1" x14ac:dyDescent="0.3">
      <c r="A54" s="320" t="s">
        <v>23</v>
      </c>
      <c r="B54" s="320"/>
      <c r="C54" s="355">
        <f>SUM(C7:D53)</f>
        <v>300</v>
      </c>
      <c r="D54" s="355"/>
      <c r="E54" s="285"/>
      <c r="F54" s="286">
        <f>SUM(F7:F53)</f>
        <v>300</v>
      </c>
    </row>
  </sheetData>
  <mergeCells count="93">
    <mergeCell ref="E42:E52"/>
    <mergeCell ref="F42:F52"/>
    <mergeCell ref="A1:F1"/>
    <mergeCell ref="A2:F2"/>
    <mergeCell ref="A3:F3"/>
    <mergeCell ref="A4:F4"/>
    <mergeCell ref="E39:E41"/>
    <mergeCell ref="F39:F41"/>
    <mergeCell ref="E33:E35"/>
    <mergeCell ref="F33:F35"/>
    <mergeCell ref="E36:E38"/>
    <mergeCell ref="F36:F38"/>
    <mergeCell ref="E27:E29"/>
    <mergeCell ref="F27:F29"/>
    <mergeCell ref="A22:B22"/>
    <mergeCell ref="E30:E32"/>
    <mergeCell ref="F30:F32"/>
    <mergeCell ref="E16:E18"/>
    <mergeCell ref="F16:F18"/>
    <mergeCell ref="E19:E23"/>
    <mergeCell ref="F19:F23"/>
    <mergeCell ref="E24:E26"/>
    <mergeCell ref="F24:F26"/>
    <mergeCell ref="A23:B23"/>
    <mergeCell ref="C19:D23"/>
    <mergeCell ref="A9:B9"/>
    <mergeCell ref="E7:E9"/>
    <mergeCell ref="F7:F9"/>
    <mergeCell ref="E10:E12"/>
    <mergeCell ref="F10:F12"/>
    <mergeCell ref="E13:E15"/>
    <mergeCell ref="F13:F15"/>
    <mergeCell ref="A19:B19"/>
    <mergeCell ref="A18:B18"/>
    <mergeCell ref="C16:D18"/>
    <mergeCell ref="A16:B16"/>
    <mergeCell ref="A17:B17"/>
    <mergeCell ref="A20:B20"/>
    <mergeCell ref="A21:B21"/>
    <mergeCell ref="A14:B14"/>
    <mergeCell ref="A15:B15"/>
    <mergeCell ref="C13:D15"/>
    <mergeCell ref="A7:B7"/>
    <mergeCell ref="A8:B8"/>
    <mergeCell ref="C7:D9"/>
    <mergeCell ref="A13:B13"/>
    <mergeCell ref="A5:B5"/>
    <mergeCell ref="A6:B6"/>
    <mergeCell ref="C5:D6"/>
    <mergeCell ref="A10:B10"/>
    <mergeCell ref="C10:D12"/>
    <mergeCell ref="A11:B11"/>
    <mergeCell ref="A12:B12"/>
    <mergeCell ref="A32:B32"/>
    <mergeCell ref="C30:D32"/>
    <mergeCell ref="A28:B28"/>
    <mergeCell ref="A29:B29"/>
    <mergeCell ref="C27:D29"/>
    <mergeCell ref="A30:B30"/>
    <mergeCell ref="A31:B31"/>
    <mergeCell ref="A25:B25"/>
    <mergeCell ref="A26:B26"/>
    <mergeCell ref="C24:D26"/>
    <mergeCell ref="A27:B27"/>
    <mergeCell ref="A24:B24"/>
    <mergeCell ref="A54:B54"/>
    <mergeCell ref="C54:D54"/>
    <mergeCell ref="A45:B45"/>
    <mergeCell ref="A46:B46"/>
    <mergeCell ref="A47:B47"/>
    <mergeCell ref="A48:B48"/>
    <mergeCell ref="A49:B49"/>
    <mergeCell ref="A50:B50"/>
    <mergeCell ref="A53:B53"/>
    <mergeCell ref="C53:D53"/>
    <mergeCell ref="A51:B51"/>
    <mergeCell ref="A52:B52"/>
    <mergeCell ref="C42:D52"/>
    <mergeCell ref="A43:B43"/>
    <mergeCell ref="A44:B44"/>
    <mergeCell ref="A39:B39"/>
    <mergeCell ref="C39:D41"/>
    <mergeCell ref="A40:B40"/>
    <mergeCell ref="A41:B41"/>
    <mergeCell ref="A42:B42"/>
    <mergeCell ref="A36:B36"/>
    <mergeCell ref="C36:D38"/>
    <mergeCell ref="A37:B37"/>
    <mergeCell ref="A38:B38"/>
    <mergeCell ref="A33:B33"/>
    <mergeCell ref="C33:D35"/>
    <mergeCell ref="A34:B34"/>
    <mergeCell ref="A35:B35"/>
  </mergeCells>
  <pageMargins left="0.70866141732283472" right="0.70866141732283472" top="0.74803149606299213" bottom="0.74803149606299213" header="0.31496062992125984" footer="0.31496062992125984"/>
  <pageSetup scale="61" orientation="landscape" r:id="rId1"/>
  <rowBreaks count="2" manualBreakCount="2">
    <brk id="33" max="5" man="1"/>
    <brk id="54" max="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abSelected="1" view="pageBreakPreview" zoomScale="60" zoomScaleNormal="100" workbookViewId="0">
      <pane ySplit="5" topLeftCell="A12" activePane="bottomLeft" state="frozen"/>
      <selection activeCell="G8" sqref="G8"/>
      <selection pane="bottomLeft" activeCell="G8" sqref="G8"/>
    </sheetView>
  </sheetViews>
  <sheetFormatPr baseColWidth="10" defaultRowHeight="16.5" x14ac:dyDescent="0.25"/>
  <cols>
    <col min="1" max="1" width="53" style="4" customWidth="1"/>
    <col min="2" max="2" width="22.42578125" style="4" customWidth="1"/>
    <col min="3" max="3" width="20.28515625" style="2" customWidth="1"/>
    <col min="4" max="4" width="36.140625" style="25" customWidth="1"/>
    <col min="5" max="5" width="13" style="25" bestFit="1" customWidth="1"/>
    <col min="6" max="6" width="18.28515625" style="4" customWidth="1"/>
    <col min="7" max="16384" width="11.42578125" style="4"/>
  </cols>
  <sheetData>
    <row r="1" spans="1:6" ht="18" x14ac:dyDescent="0.25">
      <c r="A1" s="424" t="s">
        <v>0</v>
      </c>
      <c r="B1" s="424"/>
      <c r="C1" s="424"/>
      <c r="D1" s="424"/>
      <c r="E1" s="424"/>
      <c r="F1" s="5"/>
    </row>
    <row r="2" spans="1:6" ht="21.75" customHeight="1" x14ac:dyDescent="0.25">
      <c r="A2" s="425" t="s">
        <v>90</v>
      </c>
      <c r="B2" s="424"/>
      <c r="C2" s="424"/>
      <c r="D2" s="424"/>
      <c r="E2" s="424"/>
    </row>
    <row r="3" spans="1:6" ht="21.75" customHeight="1" x14ac:dyDescent="0.25">
      <c r="A3" s="426" t="s">
        <v>52</v>
      </c>
      <c r="B3" s="427"/>
      <c r="C3" s="427"/>
      <c r="D3" s="427"/>
      <c r="E3" s="427"/>
    </row>
    <row r="4" spans="1:6" ht="18.75" thickBot="1" x14ac:dyDescent="0.3">
      <c r="A4" s="428" t="s">
        <v>1</v>
      </c>
      <c r="B4" s="429"/>
      <c r="C4" s="429"/>
      <c r="D4" s="429"/>
      <c r="E4" s="429"/>
    </row>
    <row r="5" spans="1:6" ht="53.25" customHeight="1" thickBot="1" x14ac:dyDescent="0.3">
      <c r="A5" s="430" t="s">
        <v>3</v>
      </c>
      <c r="B5" s="431"/>
      <c r="C5" s="1" t="s">
        <v>4</v>
      </c>
      <c r="D5" s="26" t="s">
        <v>206</v>
      </c>
      <c r="E5" s="22"/>
    </row>
    <row r="6" spans="1:6" ht="32.25" thickBot="1" x14ac:dyDescent="0.3">
      <c r="A6" s="15"/>
      <c r="B6" s="16"/>
      <c r="C6" s="27"/>
      <c r="D6" s="31" t="s">
        <v>314</v>
      </c>
      <c r="E6" s="24" t="s">
        <v>207</v>
      </c>
    </row>
    <row r="7" spans="1:6" ht="17.25" customHeight="1" x14ac:dyDescent="0.25">
      <c r="A7" s="418" t="s">
        <v>53</v>
      </c>
      <c r="B7" s="419"/>
      <c r="C7" s="404">
        <v>50</v>
      </c>
      <c r="D7" s="404" t="s">
        <v>330</v>
      </c>
      <c r="E7" s="421">
        <v>50</v>
      </c>
    </row>
    <row r="8" spans="1:6" ht="50.25" customHeight="1" x14ac:dyDescent="0.25">
      <c r="A8" s="406" t="s">
        <v>54</v>
      </c>
      <c r="B8" s="407"/>
      <c r="C8" s="420"/>
      <c r="D8" s="420"/>
      <c r="E8" s="422"/>
    </row>
    <row r="9" spans="1:6" ht="35.25" customHeight="1" thickBot="1" x14ac:dyDescent="0.3">
      <c r="A9" s="408" t="s">
        <v>7</v>
      </c>
      <c r="B9" s="409"/>
      <c r="C9" s="405"/>
      <c r="D9" s="405"/>
      <c r="E9" s="423"/>
    </row>
    <row r="10" spans="1:6" ht="16.5" customHeight="1" x14ac:dyDescent="0.25">
      <c r="A10" s="418" t="s">
        <v>143</v>
      </c>
      <c r="B10" s="419"/>
      <c r="C10" s="404">
        <v>30</v>
      </c>
      <c r="D10" s="404" t="s">
        <v>331</v>
      </c>
      <c r="E10" s="421">
        <v>30</v>
      </c>
    </row>
    <row r="11" spans="1:6" ht="50.25" customHeight="1" x14ac:dyDescent="0.25">
      <c r="A11" s="406" t="s">
        <v>142</v>
      </c>
      <c r="B11" s="407"/>
      <c r="C11" s="420"/>
      <c r="D11" s="420"/>
      <c r="E11" s="422"/>
    </row>
    <row r="12" spans="1:6" ht="35.25" customHeight="1" thickBot="1" x14ac:dyDescent="0.3">
      <c r="A12" s="408" t="s">
        <v>7</v>
      </c>
      <c r="B12" s="409"/>
      <c r="C12" s="405"/>
      <c r="D12" s="405"/>
      <c r="E12" s="423"/>
    </row>
    <row r="13" spans="1:6" x14ac:dyDescent="0.25">
      <c r="A13" s="418" t="s">
        <v>16</v>
      </c>
      <c r="B13" s="419"/>
      <c r="C13" s="404">
        <v>20</v>
      </c>
      <c r="D13" s="404" t="s">
        <v>332</v>
      </c>
      <c r="E13" s="421">
        <v>20</v>
      </c>
    </row>
    <row r="14" spans="1:6" ht="36.75" customHeight="1" x14ac:dyDescent="0.25">
      <c r="A14" s="406" t="s">
        <v>17</v>
      </c>
      <c r="B14" s="407"/>
      <c r="C14" s="420"/>
      <c r="D14" s="420"/>
      <c r="E14" s="422"/>
    </row>
    <row r="15" spans="1:6" x14ac:dyDescent="0.25">
      <c r="A15" s="406"/>
      <c r="B15" s="407"/>
      <c r="C15" s="420"/>
      <c r="D15" s="420"/>
      <c r="E15" s="422"/>
    </row>
    <row r="16" spans="1:6" x14ac:dyDescent="0.25">
      <c r="A16" s="406" t="s">
        <v>92</v>
      </c>
      <c r="B16" s="407"/>
      <c r="C16" s="420"/>
      <c r="D16" s="420"/>
      <c r="E16" s="422"/>
    </row>
    <row r="17" spans="1:5" x14ac:dyDescent="0.25">
      <c r="A17" s="406" t="s">
        <v>18</v>
      </c>
      <c r="B17" s="407"/>
      <c r="C17" s="420"/>
      <c r="D17" s="420"/>
      <c r="E17" s="422"/>
    </row>
    <row r="18" spans="1:5" x14ac:dyDescent="0.25">
      <c r="A18" s="406" t="s">
        <v>19</v>
      </c>
      <c r="B18" s="407"/>
      <c r="C18" s="420"/>
      <c r="D18" s="420"/>
      <c r="E18" s="422"/>
    </row>
    <row r="19" spans="1:5" x14ac:dyDescent="0.25">
      <c r="A19" s="406" t="s">
        <v>20</v>
      </c>
      <c r="B19" s="407"/>
      <c r="C19" s="420"/>
      <c r="D19" s="420"/>
      <c r="E19" s="422"/>
    </row>
    <row r="20" spans="1:5" ht="16.5" customHeight="1" x14ac:dyDescent="0.25">
      <c r="A20" s="406" t="s">
        <v>21</v>
      </c>
      <c r="B20" s="407"/>
      <c r="C20" s="420"/>
      <c r="D20" s="420"/>
      <c r="E20" s="422"/>
    </row>
    <row r="21" spans="1:5" x14ac:dyDescent="0.25">
      <c r="A21" s="406" t="s">
        <v>93</v>
      </c>
      <c r="B21" s="407"/>
      <c r="C21" s="420"/>
      <c r="D21" s="420"/>
      <c r="E21" s="422"/>
    </row>
    <row r="22" spans="1:5" ht="34.5" customHeight="1" x14ac:dyDescent="0.25">
      <c r="A22" s="406" t="s">
        <v>22</v>
      </c>
      <c r="B22" s="407"/>
      <c r="C22" s="420"/>
      <c r="D22" s="420"/>
      <c r="E22" s="422"/>
    </row>
    <row r="23" spans="1:5" ht="36.75" customHeight="1" thickBot="1" x14ac:dyDescent="0.3">
      <c r="A23" s="408" t="s">
        <v>94</v>
      </c>
      <c r="B23" s="409"/>
      <c r="C23" s="405"/>
      <c r="D23" s="405"/>
      <c r="E23" s="423"/>
    </row>
    <row r="24" spans="1:5" ht="54.75" customHeight="1" x14ac:dyDescent="0.25">
      <c r="A24" s="418" t="s">
        <v>55</v>
      </c>
      <c r="B24" s="419"/>
      <c r="C24" s="404">
        <v>30</v>
      </c>
      <c r="D24" s="404" t="s">
        <v>333</v>
      </c>
      <c r="E24" s="421">
        <v>30</v>
      </c>
    </row>
    <row r="25" spans="1:5" ht="51.75" customHeight="1" x14ac:dyDescent="0.25">
      <c r="A25" s="406" t="s">
        <v>56</v>
      </c>
      <c r="B25" s="407"/>
      <c r="C25" s="420"/>
      <c r="D25" s="420"/>
      <c r="E25" s="422"/>
    </row>
    <row r="26" spans="1:5" ht="39" customHeight="1" thickBot="1" x14ac:dyDescent="0.3">
      <c r="A26" s="408" t="s">
        <v>57</v>
      </c>
      <c r="B26" s="409"/>
      <c r="C26" s="405"/>
      <c r="D26" s="405"/>
      <c r="E26" s="423"/>
    </row>
    <row r="27" spans="1:5" ht="73.5" customHeight="1" thickBot="1" x14ac:dyDescent="0.3">
      <c r="A27" s="402" t="s">
        <v>88</v>
      </c>
      <c r="B27" s="403"/>
      <c r="C27" s="9">
        <v>30</v>
      </c>
      <c r="D27" s="122" t="s">
        <v>334</v>
      </c>
      <c r="E27" s="105">
        <v>30</v>
      </c>
    </row>
    <row r="28" spans="1:5" ht="73.5" customHeight="1" thickBot="1" x14ac:dyDescent="0.3">
      <c r="A28" s="416" t="s">
        <v>141</v>
      </c>
      <c r="B28" s="417"/>
      <c r="C28" s="9">
        <v>20</v>
      </c>
      <c r="D28" s="32" t="s">
        <v>326</v>
      </c>
      <c r="E28" s="105">
        <v>20</v>
      </c>
    </row>
    <row r="29" spans="1:5" ht="174.75" customHeight="1" thickBot="1" x14ac:dyDescent="0.3">
      <c r="A29" s="416" t="s">
        <v>150</v>
      </c>
      <c r="B29" s="417"/>
      <c r="C29" s="9">
        <v>20</v>
      </c>
      <c r="D29" s="21" t="s">
        <v>326</v>
      </c>
      <c r="E29" s="106">
        <v>20</v>
      </c>
    </row>
    <row r="30" spans="1:5" ht="87.75" customHeight="1" x14ac:dyDescent="0.25">
      <c r="A30" s="412" t="s">
        <v>138</v>
      </c>
      <c r="B30" s="413"/>
      <c r="C30" s="404">
        <v>30</v>
      </c>
      <c r="D30" s="404" t="s">
        <v>335</v>
      </c>
      <c r="E30" s="421">
        <v>30</v>
      </c>
    </row>
    <row r="31" spans="1:5" ht="39" customHeight="1" thickBot="1" x14ac:dyDescent="0.3">
      <c r="A31" s="414" t="s">
        <v>139</v>
      </c>
      <c r="B31" s="415"/>
      <c r="C31" s="405"/>
      <c r="D31" s="405"/>
      <c r="E31" s="423"/>
    </row>
    <row r="32" spans="1:5" ht="57" customHeight="1" thickBot="1" x14ac:dyDescent="0.3">
      <c r="A32" s="402" t="s">
        <v>140</v>
      </c>
      <c r="B32" s="403"/>
      <c r="C32" s="146">
        <v>30</v>
      </c>
      <c r="D32" s="32" t="s">
        <v>335</v>
      </c>
      <c r="E32" s="105">
        <v>30</v>
      </c>
    </row>
    <row r="33" spans="1:5" ht="30" customHeight="1" thickBot="1" x14ac:dyDescent="0.3">
      <c r="A33" s="402" t="s">
        <v>149</v>
      </c>
      <c r="B33" s="403"/>
      <c r="C33" s="146">
        <v>20</v>
      </c>
      <c r="D33" s="32" t="s">
        <v>336</v>
      </c>
      <c r="E33" s="105">
        <v>20</v>
      </c>
    </row>
    <row r="34" spans="1:5" ht="128.25" customHeight="1" thickBot="1" x14ac:dyDescent="0.3">
      <c r="A34" s="402" t="s">
        <v>171</v>
      </c>
      <c r="B34" s="403"/>
      <c r="C34" s="9">
        <v>20</v>
      </c>
      <c r="D34" s="20" t="s">
        <v>326</v>
      </c>
      <c r="E34" s="107">
        <v>20</v>
      </c>
    </row>
    <row r="35" spans="1:5" s="114" customFormat="1" ht="18.75" thickBot="1" x14ac:dyDescent="0.3">
      <c r="A35" s="410" t="s">
        <v>58</v>
      </c>
      <c r="B35" s="411"/>
      <c r="C35" s="111">
        <f>SUM(C7:C34)</f>
        <v>300</v>
      </c>
      <c r="D35" s="112"/>
      <c r="E35" s="113">
        <f>SUM(E7:E34)</f>
        <v>300</v>
      </c>
    </row>
  </sheetData>
  <mergeCells count="49">
    <mergeCell ref="D24:D26"/>
    <mergeCell ref="E24:E26"/>
    <mergeCell ref="D30:D31"/>
    <mergeCell ref="E30:E31"/>
    <mergeCell ref="A1:E1"/>
    <mergeCell ref="A2:E2"/>
    <mergeCell ref="A3:E3"/>
    <mergeCell ref="A4:E4"/>
    <mergeCell ref="E13:E23"/>
    <mergeCell ref="D10:D12"/>
    <mergeCell ref="E10:E12"/>
    <mergeCell ref="D7:D9"/>
    <mergeCell ref="E7:E9"/>
    <mergeCell ref="A5:B5"/>
    <mergeCell ref="A24:B24"/>
    <mergeCell ref="C24:C26"/>
    <mergeCell ref="A10:B10"/>
    <mergeCell ref="C10:C12"/>
    <mergeCell ref="A11:B11"/>
    <mergeCell ref="A12:B12"/>
    <mergeCell ref="C13:C23"/>
    <mergeCell ref="A7:B7"/>
    <mergeCell ref="C7:C9"/>
    <mergeCell ref="A8:B8"/>
    <mergeCell ref="A9:B9"/>
    <mergeCell ref="D13:D23"/>
    <mergeCell ref="A14:B14"/>
    <mergeCell ref="A15:B15"/>
    <mergeCell ref="A16:B16"/>
    <mergeCell ref="A17:B17"/>
    <mergeCell ref="A18:B18"/>
    <mergeCell ref="A19:B19"/>
    <mergeCell ref="A20:B20"/>
    <mergeCell ref="A21:B21"/>
    <mergeCell ref="A22:B22"/>
    <mergeCell ref="A23:B23"/>
    <mergeCell ref="A13:B13"/>
    <mergeCell ref="A34:B34"/>
    <mergeCell ref="C30:C31"/>
    <mergeCell ref="A25:B25"/>
    <mergeCell ref="A26:B26"/>
    <mergeCell ref="A35:B35"/>
    <mergeCell ref="A30:B30"/>
    <mergeCell ref="A31:B31"/>
    <mergeCell ref="A32:B32"/>
    <mergeCell ref="A33:B33"/>
    <mergeCell ref="A29:B29"/>
    <mergeCell ref="A28:B28"/>
    <mergeCell ref="A27:B27"/>
  </mergeCells>
  <pageMargins left="0.70866141732283472" right="0.70866141732283472" top="0.74803149606299213" bottom="0.74803149606299213" header="0.31496062992125984" footer="0.31496062992125984"/>
  <pageSetup scale="45" orientation="portrait" r:id="rId1"/>
  <rowBreaks count="2" manualBreakCount="2">
    <brk id="34" max="4" man="1"/>
    <brk id="35" max="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7"/>
  <sheetViews>
    <sheetView tabSelected="1" view="pageBreakPreview" zoomScale="60" zoomScaleNormal="100" workbookViewId="0">
      <pane ySplit="4" topLeftCell="A5" activePane="bottomLeft" state="frozen"/>
      <selection activeCell="G8" sqref="G8"/>
      <selection pane="bottomLeft" activeCell="G8" sqref="G8"/>
    </sheetView>
  </sheetViews>
  <sheetFormatPr baseColWidth="10" defaultRowHeight="16.5" x14ac:dyDescent="0.25"/>
  <cols>
    <col min="1" max="1" width="71.28515625" style="4" customWidth="1"/>
    <col min="2" max="2" width="18.28515625" style="4" customWidth="1"/>
    <col min="3" max="3" width="41.28515625" style="25" customWidth="1"/>
    <col min="4" max="4" width="13" style="25" bestFit="1" customWidth="1"/>
    <col min="5" max="16384" width="11.42578125" style="4"/>
  </cols>
  <sheetData>
    <row r="1" spans="1:4" ht="20.25" x14ac:dyDescent="0.25">
      <c r="A1" s="434" t="s">
        <v>0</v>
      </c>
      <c r="B1" s="434"/>
      <c r="C1" s="434"/>
      <c r="D1" s="434"/>
    </row>
    <row r="2" spans="1:4" ht="20.25" x14ac:dyDescent="0.25">
      <c r="A2" s="434" t="s">
        <v>90</v>
      </c>
      <c r="B2" s="434"/>
      <c r="C2" s="434"/>
      <c r="D2" s="434"/>
    </row>
    <row r="3" spans="1:4" ht="20.25" x14ac:dyDescent="0.25">
      <c r="A3" s="435" t="s">
        <v>66</v>
      </c>
      <c r="B3" s="436"/>
      <c r="C3" s="436"/>
      <c r="D3" s="436"/>
    </row>
    <row r="4" spans="1:4" ht="21" thickBot="1" x14ac:dyDescent="0.3">
      <c r="A4" s="437" t="s">
        <v>1</v>
      </c>
      <c r="B4" s="438"/>
      <c r="C4" s="438"/>
      <c r="D4" s="438"/>
    </row>
    <row r="5" spans="1:4" ht="50.25" thickBot="1" x14ac:dyDescent="0.3">
      <c r="A5" s="19" t="s">
        <v>67</v>
      </c>
      <c r="B5" s="18" t="s">
        <v>4</v>
      </c>
      <c r="C5" s="28" t="s">
        <v>206</v>
      </c>
      <c r="D5" s="29"/>
    </row>
    <row r="6" spans="1:4" ht="32.25" thickBot="1" x14ac:dyDescent="0.3">
      <c r="A6" s="19"/>
      <c r="B6" s="18"/>
      <c r="C6" s="31" t="s">
        <v>314</v>
      </c>
      <c r="D6" s="31" t="s">
        <v>207</v>
      </c>
    </row>
    <row r="7" spans="1:4" ht="33.75" customHeight="1" thickBot="1" x14ac:dyDescent="0.3">
      <c r="A7" s="145" t="s">
        <v>68</v>
      </c>
      <c r="B7" s="432">
        <v>30</v>
      </c>
      <c r="C7" s="404" t="s">
        <v>339</v>
      </c>
      <c r="D7" s="421">
        <v>30</v>
      </c>
    </row>
    <row r="8" spans="1:4" ht="33.75" thickBot="1" x14ac:dyDescent="0.3">
      <c r="A8" s="149" t="s">
        <v>69</v>
      </c>
      <c r="B8" s="432"/>
      <c r="C8" s="405"/>
      <c r="D8" s="423"/>
    </row>
    <row r="9" spans="1:4" ht="21.75" customHeight="1" thickBot="1" x14ac:dyDescent="0.3">
      <c r="A9" s="145" t="s">
        <v>70</v>
      </c>
      <c r="B9" s="432">
        <v>20</v>
      </c>
      <c r="C9" s="432" t="s">
        <v>340</v>
      </c>
      <c r="D9" s="433">
        <v>0</v>
      </c>
    </row>
    <row r="10" spans="1:4" ht="33.75" thickBot="1" x14ac:dyDescent="0.3">
      <c r="A10" s="149" t="s">
        <v>71</v>
      </c>
      <c r="B10" s="432"/>
      <c r="C10" s="432"/>
      <c r="D10" s="433"/>
    </row>
    <row r="11" spans="1:4" ht="33.75" thickBot="1" x14ac:dyDescent="0.3">
      <c r="A11" s="145" t="s">
        <v>72</v>
      </c>
      <c r="B11" s="432">
        <v>20</v>
      </c>
      <c r="C11" s="432" t="s">
        <v>341</v>
      </c>
      <c r="D11" s="433">
        <v>20</v>
      </c>
    </row>
    <row r="12" spans="1:4" s="2" customFormat="1" ht="33.75" thickBot="1" x14ac:dyDescent="0.3">
      <c r="A12" s="149" t="s">
        <v>73</v>
      </c>
      <c r="B12" s="432"/>
      <c r="C12" s="432"/>
      <c r="D12" s="433"/>
    </row>
    <row r="13" spans="1:4" s="2" customFormat="1" ht="50.25" thickBot="1" x14ac:dyDescent="0.3">
      <c r="A13" s="145" t="s">
        <v>74</v>
      </c>
      <c r="B13" s="146">
        <v>20</v>
      </c>
      <c r="C13" s="32" t="s">
        <v>342</v>
      </c>
      <c r="D13" s="105">
        <v>20</v>
      </c>
    </row>
    <row r="14" spans="1:4" s="2" customFormat="1" ht="17.25" thickBot="1" x14ac:dyDescent="0.3">
      <c r="A14" s="145" t="s">
        <v>75</v>
      </c>
      <c r="B14" s="432">
        <v>20</v>
      </c>
      <c r="C14" s="432" t="s">
        <v>343</v>
      </c>
      <c r="D14" s="433">
        <v>20</v>
      </c>
    </row>
    <row r="15" spans="1:4" s="2" customFormat="1" ht="33.75" thickBot="1" x14ac:dyDescent="0.3">
      <c r="A15" s="149" t="s">
        <v>76</v>
      </c>
      <c r="B15" s="432"/>
      <c r="C15" s="432"/>
      <c r="D15" s="433"/>
    </row>
    <row r="16" spans="1:4" s="2" customFormat="1" ht="33.75" thickBot="1" x14ac:dyDescent="0.3">
      <c r="A16" s="149" t="s">
        <v>7</v>
      </c>
      <c r="B16" s="432"/>
      <c r="C16" s="432"/>
      <c r="D16" s="433"/>
    </row>
    <row r="17" spans="1:4" s="2" customFormat="1" ht="17.25" thickBot="1" x14ac:dyDescent="0.3">
      <c r="A17" s="145" t="s">
        <v>77</v>
      </c>
      <c r="B17" s="432">
        <v>20</v>
      </c>
      <c r="C17" s="432" t="s">
        <v>326</v>
      </c>
      <c r="D17" s="433">
        <v>20</v>
      </c>
    </row>
    <row r="18" spans="1:4" s="2" customFormat="1" ht="33.75" thickBot="1" x14ac:dyDescent="0.3">
      <c r="A18" s="149" t="s">
        <v>76</v>
      </c>
      <c r="B18" s="432"/>
      <c r="C18" s="432"/>
      <c r="D18" s="433"/>
    </row>
    <row r="19" spans="1:4" s="2" customFormat="1" ht="33.75" thickBot="1" x14ac:dyDescent="0.3">
      <c r="A19" s="149" t="s">
        <v>7</v>
      </c>
      <c r="B19" s="432"/>
      <c r="C19" s="432"/>
      <c r="D19" s="433"/>
    </row>
    <row r="20" spans="1:4" s="2" customFormat="1" ht="17.25" thickBot="1" x14ac:dyDescent="0.3">
      <c r="A20" s="145" t="s">
        <v>144</v>
      </c>
      <c r="B20" s="432">
        <v>40</v>
      </c>
      <c r="C20" s="439" t="s">
        <v>344</v>
      </c>
      <c r="D20" s="433">
        <v>40</v>
      </c>
    </row>
    <row r="21" spans="1:4" s="2" customFormat="1" ht="33.75" thickBot="1" x14ac:dyDescent="0.3">
      <c r="A21" s="149" t="s">
        <v>145</v>
      </c>
      <c r="B21" s="432"/>
      <c r="C21" s="439"/>
      <c r="D21" s="433"/>
    </row>
    <row r="22" spans="1:4" s="2" customFormat="1" ht="33.75" thickBot="1" x14ac:dyDescent="0.3">
      <c r="A22" s="149" t="s">
        <v>146</v>
      </c>
      <c r="B22" s="432"/>
      <c r="C22" s="439"/>
      <c r="D22" s="433"/>
    </row>
    <row r="23" spans="1:4" s="2" customFormat="1" ht="17.25" customHeight="1" thickBot="1" x14ac:dyDescent="0.3">
      <c r="A23" s="145" t="s">
        <v>78</v>
      </c>
      <c r="B23" s="432">
        <v>20</v>
      </c>
      <c r="C23" s="439" t="s">
        <v>345</v>
      </c>
      <c r="D23" s="433">
        <v>20</v>
      </c>
    </row>
    <row r="24" spans="1:4" s="2" customFormat="1" ht="33.75" thickBot="1" x14ac:dyDescent="0.3">
      <c r="A24" s="149" t="s">
        <v>76</v>
      </c>
      <c r="B24" s="432"/>
      <c r="C24" s="439"/>
      <c r="D24" s="433"/>
    </row>
    <row r="25" spans="1:4" s="2" customFormat="1" ht="33.75" thickBot="1" x14ac:dyDescent="0.3">
      <c r="A25" s="149" t="s">
        <v>7</v>
      </c>
      <c r="B25" s="432"/>
      <c r="C25" s="439"/>
      <c r="D25" s="433"/>
    </row>
    <row r="26" spans="1:4" s="2" customFormat="1" ht="17.25" thickBot="1" x14ac:dyDescent="0.3">
      <c r="A26" s="145" t="s">
        <v>16</v>
      </c>
      <c r="B26" s="432">
        <v>20</v>
      </c>
      <c r="C26" s="432" t="s">
        <v>340</v>
      </c>
      <c r="D26" s="433">
        <v>0</v>
      </c>
    </row>
    <row r="27" spans="1:4" s="2" customFormat="1" ht="50.25" thickBot="1" x14ac:dyDescent="0.3">
      <c r="A27" s="149" t="s">
        <v>17</v>
      </c>
      <c r="B27" s="432"/>
      <c r="C27" s="432"/>
      <c r="D27" s="433"/>
    </row>
    <row r="28" spans="1:4" s="2" customFormat="1" ht="17.25" thickBot="1" x14ac:dyDescent="0.3">
      <c r="A28" s="149"/>
      <c r="B28" s="432"/>
      <c r="C28" s="432"/>
      <c r="D28" s="433"/>
    </row>
    <row r="29" spans="1:4" s="2" customFormat="1" ht="17.25" thickBot="1" x14ac:dyDescent="0.3">
      <c r="A29" s="149" t="s">
        <v>92</v>
      </c>
      <c r="B29" s="432"/>
      <c r="C29" s="432"/>
      <c r="D29" s="433"/>
    </row>
    <row r="30" spans="1:4" s="2" customFormat="1" ht="17.25" thickBot="1" x14ac:dyDescent="0.3">
      <c r="A30" s="149" t="s">
        <v>18</v>
      </c>
      <c r="B30" s="432"/>
      <c r="C30" s="432"/>
      <c r="D30" s="433"/>
    </row>
    <row r="31" spans="1:4" s="2" customFormat="1" ht="17.25" thickBot="1" x14ac:dyDescent="0.3">
      <c r="A31" s="149" t="s">
        <v>19</v>
      </c>
      <c r="B31" s="432"/>
      <c r="C31" s="432"/>
      <c r="D31" s="433"/>
    </row>
    <row r="32" spans="1:4" s="2" customFormat="1" ht="17.25" thickBot="1" x14ac:dyDescent="0.3">
      <c r="A32" s="149" t="s">
        <v>20</v>
      </c>
      <c r="B32" s="432"/>
      <c r="C32" s="432"/>
      <c r="D32" s="433"/>
    </row>
    <row r="33" spans="1:4" s="2" customFormat="1" ht="33.75" thickBot="1" x14ac:dyDescent="0.3">
      <c r="A33" s="149" t="s">
        <v>21</v>
      </c>
      <c r="B33" s="432"/>
      <c r="C33" s="432"/>
      <c r="D33" s="433"/>
    </row>
    <row r="34" spans="1:4" s="2" customFormat="1" ht="17.25" thickBot="1" x14ac:dyDescent="0.3">
      <c r="A34" s="149" t="s">
        <v>93</v>
      </c>
      <c r="B34" s="432"/>
      <c r="C34" s="432"/>
      <c r="D34" s="433"/>
    </row>
    <row r="35" spans="1:4" s="2" customFormat="1" ht="33.75" thickBot="1" x14ac:dyDescent="0.3">
      <c r="A35" s="149" t="s">
        <v>22</v>
      </c>
      <c r="B35" s="432"/>
      <c r="C35" s="432"/>
      <c r="D35" s="433"/>
    </row>
    <row r="36" spans="1:4" s="2" customFormat="1" ht="50.25" thickBot="1" x14ac:dyDescent="0.3">
      <c r="A36" s="149" t="s">
        <v>94</v>
      </c>
      <c r="B36" s="432"/>
      <c r="C36" s="432"/>
      <c r="D36" s="433"/>
    </row>
    <row r="37" spans="1:4" s="2" customFormat="1" ht="182.25" thickBot="1" x14ac:dyDescent="0.3">
      <c r="A37" s="149" t="s">
        <v>147</v>
      </c>
      <c r="B37" s="146">
        <v>20</v>
      </c>
      <c r="C37" s="153" t="s">
        <v>326</v>
      </c>
      <c r="D37" s="155">
        <v>20</v>
      </c>
    </row>
    <row r="38" spans="1:4" s="2" customFormat="1" ht="50.25" thickBot="1" x14ac:dyDescent="0.3">
      <c r="A38" s="145" t="s">
        <v>148</v>
      </c>
      <c r="B38" s="146">
        <v>20</v>
      </c>
      <c r="C38" s="151" t="s">
        <v>346</v>
      </c>
      <c r="D38" s="152">
        <v>20</v>
      </c>
    </row>
    <row r="39" spans="1:4" s="2" customFormat="1" ht="33.75" thickBot="1" x14ac:dyDescent="0.3">
      <c r="A39" s="145" t="s">
        <v>200</v>
      </c>
      <c r="B39" s="146">
        <v>10</v>
      </c>
      <c r="C39" s="154" t="s">
        <v>340</v>
      </c>
      <c r="D39" s="156">
        <v>0</v>
      </c>
    </row>
    <row r="40" spans="1:4" s="2" customFormat="1" ht="33.75" customHeight="1" thickBot="1" x14ac:dyDescent="0.3">
      <c r="A40" s="145" t="s">
        <v>201</v>
      </c>
      <c r="B40" s="146">
        <v>10</v>
      </c>
      <c r="C40" s="154" t="s">
        <v>340</v>
      </c>
      <c r="D40" s="156">
        <v>0</v>
      </c>
    </row>
    <row r="41" spans="1:4" s="2" customFormat="1" ht="17.25" thickBot="1" x14ac:dyDescent="0.3">
      <c r="A41" s="145" t="s">
        <v>202</v>
      </c>
      <c r="B41" s="432">
        <v>10</v>
      </c>
      <c r="C41" s="404" t="s">
        <v>340</v>
      </c>
      <c r="D41" s="421">
        <v>0</v>
      </c>
    </row>
    <row r="42" spans="1:4" s="2" customFormat="1" ht="50.25" customHeight="1" thickBot="1" x14ac:dyDescent="0.3">
      <c r="A42" s="149" t="s">
        <v>203</v>
      </c>
      <c r="B42" s="432"/>
      <c r="C42" s="420"/>
      <c r="D42" s="422"/>
    </row>
    <row r="43" spans="1:4" s="2" customFormat="1" ht="48" customHeight="1" thickBot="1" x14ac:dyDescent="0.3">
      <c r="A43" s="149" t="s">
        <v>204</v>
      </c>
      <c r="B43" s="432"/>
      <c r="C43" s="420"/>
      <c r="D43" s="422"/>
    </row>
    <row r="44" spans="1:4" s="17" customFormat="1" ht="33.75" thickBot="1" x14ac:dyDescent="0.3">
      <c r="A44" s="149" t="s">
        <v>205</v>
      </c>
      <c r="B44" s="432"/>
      <c r="C44" s="405"/>
      <c r="D44" s="423"/>
    </row>
    <row r="45" spans="1:4" s="17" customFormat="1" ht="79.5" customHeight="1" thickBot="1" x14ac:dyDescent="0.3">
      <c r="A45" s="157" t="s">
        <v>296</v>
      </c>
      <c r="B45" s="146">
        <v>20</v>
      </c>
      <c r="C45" s="154" t="s">
        <v>340</v>
      </c>
      <c r="D45" s="156">
        <v>0</v>
      </c>
    </row>
    <row r="46" spans="1:4" s="17" customFormat="1" ht="18.75" thickBot="1" x14ac:dyDescent="0.3">
      <c r="A46" s="147" t="s">
        <v>79</v>
      </c>
      <c r="B46" s="110">
        <f>SUM(B7:B45)</f>
        <v>300</v>
      </c>
      <c r="C46" s="99"/>
      <c r="D46" s="100">
        <f>SUM(D7:D45)</f>
        <v>210</v>
      </c>
    </row>
    <row r="47" spans="1:4" s="2" customFormat="1" x14ac:dyDescent="0.25">
      <c r="A47" s="3"/>
      <c r="B47" s="4"/>
      <c r="C47" s="25"/>
      <c r="D47" s="25"/>
    </row>
  </sheetData>
  <mergeCells count="31">
    <mergeCell ref="D41:D44"/>
    <mergeCell ref="D17:D19"/>
    <mergeCell ref="B26:B36"/>
    <mergeCell ref="A1:D1"/>
    <mergeCell ref="A2:D2"/>
    <mergeCell ref="A3:D3"/>
    <mergeCell ref="A4:D4"/>
    <mergeCell ref="C23:C25"/>
    <mergeCell ref="D23:D25"/>
    <mergeCell ref="C20:C22"/>
    <mergeCell ref="D20:D22"/>
    <mergeCell ref="C17:C19"/>
    <mergeCell ref="C26:C36"/>
    <mergeCell ref="D26:D36"/>
    <mergeCell ref="B7:B8"/>
    <mergeCell ref="B23:B25"/>
    <mergeCell ref="B41:B44"/>
    <mergeCell ref="C7:C8"/>
    <mergeCell ref="D7:D8"/>
    <mergeCell ref="B20:B22"/>
    <mergeCell ref="B14:B16"/>
    <mergeCell ref="B17:B19"/>
    <mergeCell ref="B9:B10"/>
    <mergeCell ref="C14:C16"/>
    <mergeCell ref="D14:D16"/>
    <mergeCell ref="B11:B12"/>
    <mergeCell ref="C11:C12"/>
    <mergeCell ref="D11:D12"/>
    <mergeCell ref="C9:C10"/>
    <mergeCell ref="D9:D10"/>
    <mergeCell ref="C41:C44"/>
  </mergeCells>
  <pageMargins left="0.70866141732283472" right="0.70866141732283472" top="0.74803149606299213" bottom="0.74803149606299213" header="0.31496062992125984" footer="0.31496062992125984"/>
  <pageSetup scale="41"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2"/>
  <sheetViews>
    <sheetView tabSelected="1" view="pageBreakPreview" zoomScale="60" zoomScaleNormal="100" workbookViewId="0">
      <selection activeCell="G8" sqref="G8"/>
    </sheetView>
  </sheetViews>
  <sheetFormatPr baseColWidth="10" defaultRowHeight="15" x14ac:dyDescent="0.25"/>
  <cols>
    <col min="1" max="1" width="85.7109375" style="10" customWidth="1"/>
    <col min="2" max="4" width="6.140625" style="12" customWidth="1"/>
    <col min="5" max="5" width="3.140625" style="12" customWidth="1"/>
    <col min="6" max="6" width="41.28515625" style="25" customWidth="1"/>
    <col min="7" max="7" width="13.42578125" style="25" bestFit="1" customWidth="1"/>
    <col min="8" max="16384" width="11.42578125" style="10"/>
  </cols>
  <sheetData>
    <row r="1" spans="1:7" customFormat="1" ht="16.5" customHeight="1" x14ac:dyDescent="0.25">
      <c r="A1" s="443" t="s">
        <v>0</v>
      </c>
      <c r="B1" s="443"/>
      <c r="C1" s="443"/>
      <c r="D1" s="443"/>
      <c r="E1" s="443"/>
      <c r="F1" s="443"/>
      <c r="G1" s="443"/>
    </row>
    <row r="2" spans="1:7" customFormat="1" ht="16.5" customHeight="1" x14ac:dyDescent="0.25">
      <c r="A2" s="443" t="s">
        <v>90</v>
      </c>
      <c r="B2" s="443"/>
      <c r="C2" s="443"/>
      <c r="D2" s="443"/>
      <c r="E2" s="443"/>
      <c r="F2" s="443"/>
      <c r="G2" s="443"/>
    </row>
    <row r="3" spans="1:7" customFormat="1" ht="16.5" customHeight="1" x14ac:dyDescent="0.25">
      <c r="A3" s="444" t="s">
        <v>181</v>
      </c>
      <c r="B3" s="444"/>
      <c r="C3" s="444"/>
      <c r="D3" s="444"/>
      <c r="E3" s="444"/>
      <c r="F3" s="444"/>
      <c r="G3" s="444"/>
    </row>
    <row r="4" spans="1:7" customFormat="1" ht="21" thickBot="1" x14ac:dyDescent="0.3">
      <c r="A4" s="445" t="s">
        <v>1</v>
      </c>
      <c r="B4" s="445"/>
      <c r="C4" s="445"/>
      <c r="D4" s="445"/>
      <c r="E4" s="445"/>
      <c r="F4" s="445"/>
      <c r="G4" s="445"/>
    </row>
    <row r="5" spans="1:7" ht="46.5" customHeight="1" thickBot="1" x14ac:dyDescent="0.3">
      <c r="A5" s="442" t="s">
        <v>3</v>
      </c>
      <c r="B5" s="442" t="s">
        <v>42</v>
      </c>
      <c r="C5" s="442"/>
      <c r="D5" s="442"/>
      <c r="E5" s="442"/>
      <c r="F5" s="28" t="s">
        <v>206</v>
      </c>
      <c r="G5" s="29"/>
    </row>
    <row r="6" spans="1:7" ht="39.75" customHeight="1" thickBot="1" x14ac:dyDescent="0.3">
      <c r="A6" s="442"/>
      <c r="B6" s="442"/>
      <c r="C6" s="442"/>
      <c r="D6" s="442"/>
      <c r="E6" s="442"/>
      <c r="F6" s="31" t="s">
        <v>314</v>
      </c>
      <c r="G6" s="31" t="s">
        <v>207</v>
      </c>
    </row>
    <row r="7" spans="1:7" ht="66.75" thickBot="1" x14ac:dyDescent="0.3">
      <c r="A7" s="35" t="s">
        <v>182</v>
      </c>
      <c r="B7" s="440">
        <v>70</v>
      </c>
      <c r="C7" s="440"/>
      <c r="D7" s="440"/>
      <c r="E7" s="440"/>
      <c r="F7" s="32" t="s">
        <v>347</v>
      </c>
      <c r="G7" s="105">
        <v>70</v>
      </c>
    </row>
    <row r="8" spans="1:7" ht="50.25" thickBot="1" x14ac:dyDescent="0.3">
      <c r="A8" s="37" t="s">
        <v>183</v>
      </c>
      <c r="B8" s="440">
        <v>50</v>
      </c>
      <c r="C8" s="440"/>
      <c r="D8" s="440"/>
      <c r="E8" s="440"/>
      <c r="F8" s="32" t="s">
        <v>340</v>
      </c>
      <c r="G8" s="105">
        <v>0</v>
      </c>
    </row>
    <row r="9" spans="1:7" ht="66.75" thickBot="1" x14ac:dyDescent="0.3">
      <c r="A9" s="35" t="s">
        <v>184</v>
      </c>
      <c r="B9" s="440">
        <v>20</v>
      </c>
      <c r="C9" s="440"/>
      <c r="D9" s="440"/>
      <c r="E9" s="440"/>
      <c r="F9" s="32" t="s">
        <v>340</v>
      </c>
      <c r="G9" s="124">
        <v>0</v>
      </c>
    </row>
    <row r="10" spans="1:7" ht="50.25" thickBot="1" x14ac:dyDescent="0.3">
      <c r="A10" s="35" t="s">
        <v>185</v>
      </c>
      <c r="B10" s="440">
        <v>20</v>
      </c>
      <c r="C10" s="440"/>
      <c r="D10" s="440"/>
      <c r="E10" s="440"/>
      <c r="F10" s="32" t="s">
        <v>348</v>
      </c>
      <c r="G10" s="124">
        <v>20</v>
      </c>
    </row>
    <row r="11" spans="1:7" ht="50.25" thickBot="1" x14ac:dyDescent="0.3">
      <c r="A11" s="35" t="s">
        <v>186</v>
      </c>
      <c r="B11" s="440">
        <v>20</v>
      </c>
      <c r="C11" s="440"/>
      <c r="D11" s="440"/>
      <c r="E11" s="440"/>
      <c r="F11" s="151" t="s">
        <v>348</v>
      </c>
      <c r="G11" s="152">
        <v>20</v>
      </c>
    </row>
    <row r="12" spans="1:7" ht="50.25" thickBot="1" x14ac:dyDescent="0.3">
      <c r="A12" s="35" t="s">
        <v>187</v>
      </c>
      <c r="B12" s="440">
        <v>20</v>
      </c>
      <c r="C12" s="440"/>
      <c r="D12" s="440"/>
      <c r="E12" s="440"/>
      <c r="F12" s="122" t="s">
        <v>340</v>
      </c>
      <c r="G12" s="105">
        <v>0</v>
      </c>
    </row>
    <row r="13" spans="1:7" ht="33.75" thickBot="1" x14ac:dyDescent="0.3">
      <c r="A13" s="35" t="s">
        <v>188</v>
      </c>
      <c r="B13" s="440">
        <v>20</v>
      </c>
      <c r="C13" s="440"/>
      <c r="D13" s="440"/>
      <c r="E13" s="440"/>
      <c r="F13" s="32" t="s">
        <v>340</v>
      </c>
      <c r="G13" s="105">
        <v>0</v>
      </c>
    </row>
    <row r="14" spans="1:7" ht="50.25" thickBot="1" x14ac:dyDescent="0.3">
      <c r="A14" s="35" t="s">
        <v>189</v>
      </c>
      <c r="B14" s="440">
        <v>20</v>
      </c>
      <c r="C14" s="440"/>
      <c r="D14" s="440"/>
      <c r="E14" s="440"/>
      <c r="F14" s="32" t="s">
        <v>349</v>
      </c>
      <c r="G14" s="105">
        <v>20</v>
      </c>
    </row>
    <row r="15" spans="1:7" ht="33.75" thickBot="1" x14ac:dyDescent="0.3">
      <c r="A15" s="35" t="s">
        <v>190</v>
      </c>
      <c r="B15" s="440">
        <v>20</v>
      </c>
      <c r="C15" s="440"/>
      <c r="D15" s="440"/>
      <c r="E15" s="440"/>
      <c r="F15" s="32" t="s">
        <v>350</v>
      </c>
      <c r="G15" s="124">
        <v>20</v>
      </c>
    </row>
    <row r="16" spans="1:7" ht="33.75" thickBot="1" x14ac:dyDescent="0.3">
      <c r="A16" s="121" t="s">
        <v>191</v>
      </c>
      <c r="B16" s="440">
        <v>20</v>
      </c>
      <c r="C16" s="440"/>
      <c r="D16" s="440"/>
      <c r="E16" s="440"/>
      <c r="F16" s="32" t="s">
        <v>351</v>
      </c>
      <c r="G16" s="105">
        <v>20</v>
      </c>
    </row>
    <row r="17" spans="1:7" ht="281.25" thickBot="1" x14ac:dyDescent="0.3">
      <c r="A17" s="121" t="s">
        <v>192</v>
      </c>
      <c r="B17" s="440">
        <v>10</v>
      </c>
      <c r="C17" s="440"/>
      <c r="D17" s="440"/>
      <c r="E17" s="440"/>
      <c r="F17" s="32" t="s">
        <v>340</v>
      </c>
      <c r="G17" s="105">
        <v>0</v>
      </c>
    </row>
    <row r="18" spans="1:7" ht="149.25" thickBot="1" x14ac:dyDescent="0.3">
      <c r="A18" s="121" t="s">
        <v>193</v>
      </c>
      <c r="B18" s="440">
        <v>10</v>
      </c>
      <c r="C18" s="440"/>
      <c r="D18" s="440"/>
      <c r="E18" s="440"/>
      <c r="F18" s="32" t="s">
        <v>352</v>
      </c>
      <c r="G18" s="124">
        <v>10</v>
      </c>
    </row>
    <row r="19" spans="1:7" s="109" customFormat="1" ht="18.75" thickBot="1" x14ac:dyDescent="0.3">
      <c r="A19" s="108" t="s">
        <v>65</v>
      </c>
      <c r="B19" s="441">
        <f>SUM(B7:E18)</f>
        <v>300</v>
      </c>
      <c r="C19" s="441"/>
      <c r="D19" s="441"/>
      <c r="E19" s="441"/>
      <c r="F19" s="99"/>
      <c r="G19" s="100">
        <f>SUM(G7:G18)</f>
        <v>180</v>
      </c>
    </row>
    <row r="57" spans="1:5" x14ac:dyDescent="0.25">
      <c r="A57" s="14"/>
      <c r="B57" s="13"/>
      <c r="C57" s="13"/>
      <c r="D57" s="13"/>
      <c r="E57" s="13"/>
    </row>
    <row r="58" spans="1:5" x14ac:dyDescent="0.25">
      <c r="A58" s="14"/>
      <c r="B58" s="13"/>
      <c r="C58" s="13"/>
      <c r="D58" s="13"/>
      <c r="E58" s="13"/>
    </row>
    <row r="59" spans="1:5" x14ac:dyDescent="0.25">
      <c r="A59" s="14"/>
      <c r="B59" s="13"/>
      <c r="C59" s="13"/>
      <c r="D59" s="13"/>
      <c r="E59" s="13"/>
    </row>
    <row r="60" spans="1:5" x14ac:dyDescent="0.25">
      <c r="A60" s="14"/>
      <c r="B60" s="13"/>
      <c r="C60" s="13"/>
      <c r="D60" s="13"/>
      <c r="E60" s="13"/>
    </row>
    <row r="61" spans="1:5" x14ac:dyDescent="0.25">
      <c r="A61" s="14"/>
      <c r="B61" s="13"/>
      <c r="C61" s="13"/>
      <c r="D61" s="13"/>
      <c r="E61" s="13"/>
    </row>
    <row r="62" spans="1:5" x14ac:dyDescent="0.25">
      <c r="A62" s="14"/>
      <c r="B62" s="13"/>
      <c r="C62" s="13"/>
      <c r="D62" s="13"/>
      <c r="E62" s="13"/>
    </row>
    <row r="63" spans="1:5" x14ac:dyDescent="0.25">
      <c r="A63" s="14"/>
      <c r="B63" s="13"/>
      <c r="C63" s="13"/>
      <c r="D63" s="13"/>
      <c r="E63" s="13"/>
    </row>
    <row r="64" spans="1:5" x14ac:dyDescent="0.25">
      <c r="A64" s="14"/>
      <c r="B64" s="13"/>
      <c r="C64" s="13"/>
      <c r="D64" s="13"/>
      <c r="E64" s="13"/>
    </row>
    <row r="65" spans="1:5" x14ac:dyDescent="0.25">
      <c r="A65" s="14"/>
      <c r="B65" s="13"/>
      <c r="C65" s="13"/>
      <c r="D65" s="13"/>
      <c r="E65" s="13"/>
    </row>
    <row r="66" spans="1:5" x14ac:dyDescent="0.25">
      <c r="A66" s="14"/>
      <c r="B66" s="13"/>
      <c r="C66" s="13"/>
      <c r="D66" s="13"/>
      <c r="E66" s="13"/>
    </row>
    <row r="67" spans="1:5" x14ac:dyDescent="0.25">
      <c r="A67" s="14"/>
      <c r="B67" s="13"/>
      <c r="C67" s="13"/>
      <c r="D67" s="13"/>
      <c r="E67" s="13"/>
    </row>
    <row r="68" spans="1:5" x14ac:dyDescent="0.25">
      <c r="A68" s="14"/>
      <c r="B68" s="13"/>
      <c r="C68" s="13"/>
      <c r="D68" s="13"/>
      <c r="E68" s="13"/>
    </row>
    <row r="69" spans="1:5" x14ac:dyDescent="0.25">
      <c r="A69" s="14"/>
      <c r="B69" s="13"/>
      <c r="C69" s="13"/>
      <c r="D69" s="13"/>
      <c r="E69" s="13"/>
    </row>
    <row r="70" spans="1:5" x14ac:dyDescent="0.25">
      <c r="A70" s="14"/>
      <c r="B70" s="13"/>
      <c r="C70" s="13"/>
      <c r="D70" s="13"/>
      <c r="E70" s="13"/>
    </row>
    <row r="71" spans="1:5" x14ac:dyDescent="0.25">
      <c r="A71" s="14"/>
      <c r="B71" s="13"/>
      <c r="C71" s="13"/>
      <c r="D71" s="13"/>
      <c r="E71" s="13"/>
    </row>
    <row r="72" spans="1:5" x14ac:dyDescent="0.25">
      <c r="A72" s="14"/>
      <c r="B72" s="13"/>
      <c r="C72" s="13"/>
      <c r="D72" s="13"/>
      <c r="E72" s="13"/>
    </row>
    <row r="73" spans="1:5" x14ac:dyDescent="0.25">
      <c r="A73" s="14"/>
      <c r="B73" s="13"/>
      <c r="C73" s="13"/>
      <c r="D73" s="13"/>
      <c r="E73" s="13"/>
    </row>
    <row r="74" spans="1:5" x14ac:dyDescent="0.25">
      <c r="A74" s="14"/>
      <c r="B74" s="13"/>
      <c r="C74" s="13"/>
      <c r="D74" s="13"/>
      <c r="E74" s="13"/>
    </row>
    <row r="75" spans="1:5" x14ac:dyDescent="0.25">
      <c r="A75" s="14"/>
      <c r="B75" s="13"/>
      <c r="C75" s="13"/>
      <c r="D75" s="13"/>
      <c r="E75" s="13"/>
    </row>
    <row r="76" spans="1:5" x14ac:dyDescent="0.25">
      <c r="A76" s="14"/>
      <c r="B76" s="13"/>
      <c r="C76" s="13"/>
      <c r="D76" s="13"/>
      <c r="E76" s="13"/>
    </row>
    <row r="77" spans="1:5" x14ac:dyDescent="0.25">
      <c r="A77" s="14"/>
      <c r="B77" s="13"/>
      <c r="C77" s="13"/>
      <c r="D77" s="13"/>
      <c r="E77" s="13"/>
    </row>
    <row r="78" spans="1:5" x14ac:dyDescent="0.25">
      <c r="A78" s="14"/>
      <c r="B78" s="13"/>
      <c r="C78" s="13"/>
      <c r="D78" s="13"/>
      <c r="E78" s="13"/>
    </row>
    <row r="79" spans="1:5" x14ac:dyDescent="0.25">
      <c r="A79" s="14"/>
      <c r="B79" s="13"/>
      <c r="C79" s="13"/>
      <c r="D79" s="13"/>
      <c r="E79" s="13"/>
    </row>
    <row r="80" spans="1:5" x14ac:dyDescent="0.25">
      <c r="A80" s="14"/>
      <c r="B80" s="13"/>
      <c r="C80" s="13"/>
      <c r="D80" s="13"/>
      <c r="E80" s="13"/>
    </row>
    <row r="81" spans="1:5" x14ac:dyDescent="0.25">
      <c r="A81" s="14"/>
      <c r="B81" s="13"/>
      <c r="C81" s="13"/>
      <c r="D81" s="13"/>
      <c r="E81" s="13"/>
    </row>
    <row r="82" spans="1:5" x14ac:dyDescent="0.25">
      <c r="A82" s="14"/>
      <c r="B82" s="13"/>
      <c r="C82" s="13"/>
      <c r="D82" s="13"/>
      <c r="E82" s="13"/>
    </row>
    <row r="83" spans="1:5" x14ac:dyDescent="0.25">
      <c r="A83" s="14"/>
      <c r="B83" s="13"/>
      <c r="C83" s="13"/>
      <c r="D83" s="13"/>
      <c r="E83" s="13"/>
    </row>
    <row r="84" spans="1:5" x14ac:dyDescent="0.25">
      <c r="A84" s="14"/>
      <c r="B84" s="13"/>
      <c r="C84" s="13"/>
      <c r="D84" s="13"/>
      <c r="E84" s="13"/>
    </row>
    <row r="85" spans="1:5" x14ac:dyDescent="0.25">
      <c r="A85" s="14"/>
      <c r="B85" s="13"/>
      <c r="C85" s="13"/>
      <c r="D85" s="13"/>
      <c r="E85" s="13"/>
    </row>
    <row r="86" spans="1:5" x14ac:dyDescent="0.25">
      <c r="A86" s="14"/>
      <c r="B86" s="13"/>
      <c r="C86" s="13"/>
      <c r="D86" s="13"/>
      <c r="E86" s="13"/>
    </row>
    <row r="87" spans="1:5" x14ac:dyDescent="0.25">
      <c r="A87" s="11"/>
      <c r="B87" s="10"/>
      <c r="C87" s="10"/>
      <c r="D87" s="10"/>
      <c r="E87" s="10"/>
    </row>
    <row r="88" spans="1:5" x14ac:dyDescent="0.25">
      <c r="A88" s="11"/>
      <c r="B88" s="10"/>
      <c r="C88" s="10"/>
      <c r="D88" s="10"/>
      <c r="E88" s="10"/>
    </row>
    <row r="89" spans="1:5" x14ac:dyDescent="0.25">
      <c r="A89" s="11"/>
      <c r="B89" s="10"/>
      <c r="C89" s="10"/>
      <c r="D89" s="10"/>
      <c r="E89" s="10"/>
    </row>
    <row r="90" spans="1:5" x14ac:dyDescent="0.25">
      <c r="A90" s="11"/>
      <c r="B90" s="10"/>
      <c r="C90" s="10"/>
      <c r="D90" s="10"/>
      <c r="E90" s="10"/>
    </row>
    <row r="91" spans="1:5" x14ac:dyDescent="0.25">
      <c r="A91" s="11"/>
      <c r="B91" s="10"/>
      <c r="C91" s="10"/>
      <c r="D91" s="10"/>
      <c r="E91" s="10"/>
    </row>
    <row r="92" spans="1:5" x14ac:dyDescent="0.25">
      <c r="A92" s="11"/>
      <c r="B92" s="10"/>
      <c r="C92" s="10"/>
      <c r="D92" s="10"/>
      <c r="E92" s="10"/>
    </row>
  </sheetData>
  <mergeCells count="19">
    <mergeCell ref="B5:E6"/>
    <mergeCell ref="A5:A6"/>
    <mergeCell ref="A1:G1"/>
    <mergeCell ref="A2:G2"/>
    <mergeCell ref="A3:G3"/>
    <mergeCell ref="A4:G4"/>
    <mergeCell ref="B7:E7"/>
    <mergeCell ref="B8:E8"/>
    <mergeCell ref="B9:E9"/>
    <mergeCell ref="B10:E10"/>
    <mergeCell ref="B11:E11"/>
    <mergeCell ref="B17:E17"/>
    <mergeCell ref="B18:E18"/>
    <mergeCell ref="B19:E19"/>
    <mergeCell ref="B12:E12"/>
    <mergeCell ref="B13:E13"/>
    <mergeCell ref="B14:E14"/>
    <mergeCell ref="B15:E15"/>
    <mergeCell ref="B16:E16"/>
  </mergeCells>
  <pageMargins left="0.7" right="0.7" top="0.75" bottom="0.75" header="0.3" footer="0.3"/>
  <pageSetup paperSize="9" scale="53"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tabSelected="1" view="pageBreakPreview" topLeftCell="A4" zoomScale="60" zoomScaleNormal="100" workbookViewId="0">
      <selection activeCell="G8" sqref="G8"/>
    </sheetView>
  </sheetViews>
  <sheetFormatPr baseColWidth="10" defaultRowHeight="15" x14ac:dyDescent="0.25"/>
  <cols>
    <col min="1" max="1" width="76.42578125" customWidth="1"/>
    <col min="2" max="2" width="19.28515625" customWidth="1"/>
    <col min="3" max="3" width="35.28515625" style="25" customWidth="1"/>
    <col min="4" max="4" width="13" style="25" bestFit="1" customWidth="1"/>
  </cols>
  <sheetData>
    <row r="1" spans="1:7" x14ac:dyDescent="0.25">
      <c r="C1"/>
      <c r="D1"/>
    </row>
    <row r="2" spans="1:7" ht="16.5" customHeight="1" x14ac:dyDescent="0.25">
      <c r="A2" s="443" t="s">
        <v>0</v>
      </c>
      <c r="B2" s="443"/>
      <c r="C2" s="443"/>
      <c r="D2" s="443"/>
      <c r="E2" s="443"/>
      <c r="F2" s="443"/>
      <c r="G2" s="443"/>
    </row>
    <row r="3" spans="1:7" ht="16.5" customHeight="1" x14ac:dyDescent="0.25">
      <c r="A3" s="443" t="s">
        <v>90</v>
      </c>
      <c r="B3" s="443"/>
      <c r="C3" s="443"/>
      <c r="D3" s="443"/>
      <c r="E3" s="443"/>
      <c r="F3" s="443"/>
      <c r="G3" s="443"/>
    </row>
    <row r="4" spans="1:7" ht="16.5" customHeight="1" x14ac:dyDescent="0.25">
      <c r="A4" s="444" t="s">
        <v>294</v>
      </c>
      <c r="B4" s="444"/>
      <c r="C4" s="444"/>
      <c r="D4" s="444"/>
      <c r="E4" s="444"/>
      <c r="F4" s="444"/>
      <c r="G4" s="444"/>
    </row>
    <row r="5" spans="1:7" ht="21" thickBot="1" x14ac:dyDescent="0.3">
      <c r="A5" s="445" t="s">
        <v>1</v>
      </c>
      <c r="B5" s="445"/>
      <c r="C5" s="447"/>
      <c r="D5" s="447"/>
      <c r="E5" s="447"/>
      <c r="F5" s="447"/>
      <c r="G5" s="447"/>
    </row>
    <row r="6" spans="1:7" s="125" customFormat="1" ht="16.5" customHeight="1" thickBot="1" x14ac:dyDescent="0.3">
      <c r="A6" s="446" t="s">
        <v>285</v>
      </c>
      <c r="B6" s="446"/>
      <c r="C6" s="448" t="s">
        <v>206</v>
      </c>
      <c r="D6" s="448"/>
      <c r="E6" s="127"/>
      <c r="F6" s="127"/>
      <c r="G6" s="127"/>
    </row>
    <row r="7" spans="1:7" s="125" customFormat="1" ht="32.25" thickBot="1" x14ac:dyDescent="0.35">
      <c r="A7" s="128" t="s">
        <v>3</v>
      </c>
      <c r="B7" s="129" t="s">
        <v>42</v>
      </c>
      <c r="C7" s="31" t="s">
        <v>314</v>
      </c>
      <c r="D7" s="31" t="s">
        <v>207</v>
      </c>
    </row>
    <row r="8" spans="1:7" s="125" customFormat="1" ht="310.5" customHeight="1" thickBot="1" x14ac:dyDescent="0.3">
      <c r="A8" s="130" t="s">
        <v>286</v>
      </c>
      <c r="B8" s="131">
        <v>40</v>
      </c>
      <c r="C8" s="122" t="s">
        <v>354</v>
      </c>
      <c r="D8" s="123">
        <v>40</v>
      </c>
    </row>
    <row r="9" spans="1:7" s="125" customFormat="1" ht="33.75" thickBot="1" x14ac:dyDescent="0.3">
      <c r="A9" s="132" t="s">
        <v>287</v>
      </c>
      <c r="B9" s="131">
        <v>30</v>
      </c>
      <c r="C9" s="122" t="s">
        <v>355</v>
      </c>
      <c r="D9" s="123">
        <v>30</v>
      </c>
    </row>
    <row r="10" spans="1:7" s="125" customFormat="1" ht="99.75" thickBot="1" x14ac:dyDescent="0.3">
      <c r="A10" s="132" t="s">
        <v>297</v>
      </c>
      <c r="B10" s="131">
        <v>30</v>
      </c>
      <c r="C10" s="122" t="s">
        <v>326</v>
      </c>
      <c r="D10" s="123">
        <v>30</v>
      </c>
    </row>
    <row r="11" spans="1:7" s="125" customFormat="1" ht="50.25" thickBot="1" x14ac:dyDescent="0.3">
      <c r="A11" s="132" t="s">
        <v>288</v>
      </c>
      <c r="B11" s="131">
        <v>30</v>
      </c>
      <c r="C11" s="122" t="s">
        <v>326</v>
      </c>
      <c r="D11" s="123">
        <v>30</v>
      </c>
    </row>
    <row r="12" spans="1:7" s="125" customFormat="1" ht="50.25" thickBot="1" x14ac:dyDescent="0.3">
      <c r="A12" s="132" t="s">
        <v>289</v>
      </c>
      <c r="B12" s="131">
        <v>40</v>
      </c>
      <c r="C12" s="122" t="s">
        <v>340</v>
      </c>
      <c r="D12" s="123">
        <v>0</v>
      </c>
    </row>
    <row r="13" spans="1:7" s="125" customFormat="1" ht="33.75" thickBot="1" x14ac:dyDescent="0.3">
      <c r="A13" s="132" t="s">
        <v>290</v>
      </c>
      <c r="B13" s="131">
        <v>40</v>
      </c>
      <c r="C13" s="151" t="s">
        <v>340</v>
      </c>
      <c r="D13" s="152">
        <v>0</v>
      </c>
    </row>
    <row r="14" spans="1:7" s="125" customFormat="1" ht="66.75" thickBot="1" x14ac:dyDescent="0.3">
      <c r="A14" s="132" t="s">
        <v>291</v>
      </c>
      <c r="B14" s="131">
        <v>30</v>
      </c>
      <c r="C14" s="151" t="s">
        <v>340</v>
      </c>
      <c r="D14" s="152">
        <v>0</v>
      </c>
    </row>
    <row r="15" spans="1:7" s="125" customFormat="1" ht="50.25" customHeight="1" thickBot="1" x14ac:dyDescent="0.3">
      <c r="A15" s="132" t="s">
        <v>292</v>
      </c>
      <c r="B15" s="131">
        <v>30</v>
      </c>
      <c r="C15" s="122" t="s">
        <v>356</v>
      </c>
      <c r="D15" s="123">
        <v>30</v>
      </c>
    </row>
    <row r="16" spans="1:7" s="25" customFormat="1" ht="50.25" thickBot="1" x14ac:dyDescent="0.3">
      <c r="A16" s="133" t="s">
        <v>293</v>
      </c>
      <c r="B16" s="134">
        <v>30</v>
      </c>
      <c r="C16" s="122" t="s">
        <v>326</v>
      </c>
      <c r="D16" s="123">
        <v>0</v>
      </c>
    </row>
    <row r="17" spans="1:4" s="125" customFormat="1" ht="18.75" thickBot="1" x14ac:dyDescent="0.3">
      <c r="A17" s="135" t="s">
        <v>65</v>
      </c>
      <c r="B17" s="136">
        <f>SUM(B8:B16)</f>
        <v>300</v>
      </c>
      <c r="C17" s="99"/>
      <c r="D17" s="100">
        <f>SUM(D8:D16)</f>
        <v>160</v>
      </c>
    </row>
    <row r="18" spans="1:4" ht="15.75" customHeight="1" x14ac:dyDescent="0.25"/>
    <row r="19" spans="1:4" ht="15.75" customHeight="1" x14ac:dyDescent="0.25"/>
    <row r="20" spans="1:4" ht="15.75" customHeight="1" x14ac:dyDescent="0.25"/>
    <row r="21" spans="1:4" ht="15.75" customHeight="1" x14ac:dyDescent="0.25"/>
    <row r="22" spans="1:4" ht="15.75" customHeight="1" x14ac:dyDescent="0.25"/>
    <row r="23" spans="1:4" ht="15.75" customHeight="1" x14ac:dyDescent="0.25"/>
    <row r="24" spans="1:4" ht="15.75" customHeight="1" x14ac:dyDescent="0.25"/>
    <row r="25" spans="1:4" ht="15.75" customHeight="1" x14ac:dyDescent="0.25"/>
    <row r="26" spans="1:4" ht="15.75" customHeight="1" x14ac:dyDescent="0.25"/>
    <row r="27" spans="1:4" ht="15.75" customHeight="1" x14ac:dyDescent="0.25"/>
    <row r="28" spans="1:4" ht="15.75" customHeight="1" x14ac:dyDescent="0.25"/>
    <row r="29" spans="1:4" ht="15.75" customHeight="1" x14ac:dyDescent="0.25"/>
    <row r="30" spans="1:4" ht="15.75" customHeight="1" x14ac:dyDescent="0.25"/>
    <row r="31" spans="1:4" ht="15.75" customHeight="1" x14ac:dyDescent="0.25"/>
    <row r="32" spans="1:4"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4" ht="15.75" customHeight="1" x14ac:dyDescent="0.25"/>
    <row r="45" ht="15.75" customHeight="1" x14ac:dyDescent="0.25"/>
    <row r="46" ht="15.75" customHeight="1" x14ac:dyDescent="0.25"/>
    <row r="47" ht="15.75" customHeight="1" x14ac:dyDescent="0.25"/>
    <row r="48" ht="15.75" customHeight="1" x14ac:dyDescent="0.25"/>
  </sheetData>
  <mergeCells count="6">
    <mergeCell ref="A6:B6"/>
    <mergeCell ref="A2:G2"/>
    <mergeCell ref="A3:G3"/>
    <mergeCell ref="A4:G4"/>
    <mergeCell ref="A5:G5"/>
    <mergeCell ref="C6:D6"/>
  </mergeCells>
  <pageMargins left="0.7" right="0.7" top="0.75" bottom="0.75" header="0.3" footer="0.3"/>
  <pageSetup paperSize="9" scale="4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abSelected="1" view="pageBreakPreview" zoomScale="60" zoomScaleNormal="100" workbookViewId="0">
      <pane xSplit="2" ySplit="5" topLeftCell="C6" activePane="bottomRight" state="frozen"/>
      <selection activeCell="G8" sqref="G8"/>
      <selection pane="topRight" activeCell="G8" sqref="G8"/>
      <selection pane="bottomLeft" activeCell="G8" sqref="G8"/>
      <selection pane="bottomRight" activeCell="G8" sqref="G8"/>
    </sheetView>
  </sheetViews>
  <sheetFormatPr baseColWidth="10" defaultRowHeight="15" x14ac:dyDescent="0.25"/>
  <cols>
    <col min="1" max="1" width="52.28515625" style="6" customWidth="1"/>
    <col min="2" max="2" width="19.7109375" style="8" customWidth="1"/>
    <col min="3" max="3" width="26.42578125" style="25" customWidth="1"/>
    <col min="4" max="4" width="16.28515625" style="25" customWidth="1"/>
    <col min="5" max="5" width="33" style="25" customWidth="1"/>
    <col min="6" max="6" width="16.5703125" style="25" customWidth="1"/>
    <col min="7" max="253" width="11.42578125" style="6"/>
    <col min="254" max="254" width="80.140625" style="6" customWidth="1"/>
    <col min="255" max="255" width="19.7109375" style="6" customWidth="1"/>
    <col min="256" max="509" width="11.42578125" style="6"/>
    <col min="510" max="510" width="80.140625" style="6" customWidth="1"/>
    <col min="511" max="511" width="19.7109375" style="6" customWidth="1"/>
    <col min="512" max="765" width="11.42578125" style="6"/>
    <col min="766" max="766" width="80.140625" style="6" customWidth="1"/>
    <col min="767" max="767" width="19.7109375" style="6" customWidth="1"/>
    <col min="768" max="1021" width="11.42578125" style="6"/>
    <col min="1022" max="1022" width="80.140625" style="6" customWidth="1"/>
    <col min="1023" max="1023" width="19.7109375" style="6" customWidth="1"/>
    <col min="1024" max="1277" width="11.42578125" style="6"/>
    <col min="1278" max="1278" width="80.140625" style="6" customWidth="1"/>
    <col min="1279" max="1279" width="19.7109375" style="6" customWidth="1"/>
    <col min="1280" max="1533" width="11.42578125" style="6"/>
    <col min="1534" max="1534" width="80.140625" style="6" customWidth="1"/>
    <col min="1535" max="1535" width="19.7109375" style="6" customWidth="1"/>
    <col min="1536" max="1789" width="11.42578125" style="6"/>
    <col min="1790" max="1790" width="80.140625" style="6" customWidth="1"/>
    <col min="1791" max="1791" width="19.7109375" style="6" customWidth="1"/>
    <col min="1792" max="2045" width="11.42578125" style="6"/>
    <col min="2046" max="2046" width="80.140625" style="6" customWidth="1"/>
    <col min="2047" max="2047" width="19.7109375" style="6" customWidth="1"/>
    <col min="2048" max="2301" width="11.42578125" style="6"/>
    <col min="2302" max="2302" width="80.140625" style="6" customWidth="1"/>
    <col min="2303" max="2303" width="19.7109375" style="6" customWidth="1"/>
    <col min="2304" max="2557" width="11.42578125" style="6"/>
    <col min="2558" max="2558" width="80.140625" style="6" customWidth="1"/>
    <col min="2559" max="2559" width="19.7109375" style="6" customWidth="1"/>
    <col min="2560" max="2813" width="11.42578125" style="6"/>
    <col min="2814" max="2814" width="80.140625" style="6" customWidth="1"/>
    <col min="2815" max="2815" width="19.7109375" style="6" customWidth="1"/>
    <col min="2816" max="3069" width="11.42578125" style="6"/>
    <col min="3070" max="3070" width="80.140625" style="6" customWidth="1"/>
    <col min="3071" max="3071" width="19.7109375" style="6" customWidth="1"/>
    <col min="3072" max="3325" width="11.42578125" style="6"/>
    <col min="3326" max="3326" width="80.140625" style="6" customWidth="1"/>
    <col min="3327" max="3327" width="19.7109375" style="6" customWidth="1"/>
    <col min="3328" max="3581" width="11.42578125" style="6"/>
    <col min="3582" max="3582" width="80.140625" style="6" customWidth="1"/>
    <col min="3583" max="3583" width="19.7109375" style="6" customWidth="1"/>
    <col min="3584" max="3837" width="11.42578125" style="6"/>
    <col min="3838" max="3838" width="80.140625" style="6" customWidth="1"/>
    <col min="3839" max="3839" width="19.7109375" style="6" customWidth="1"/>
    <col min="3840" max="4093" width="11.42578125" style="6"/>
    <col min="4094" max="4094" width="80.140625" style="6" customWidth="1"/>
    <col min="4095" max="4095" width="19.7109375" style="6" customWidth="1"/>
    <col min="4096" max="4349" width="11.42578125" style="6"/>
    <col min="4350" max="4350" width="80.140625" style="6" customWidth="1"/>
    <col min="4351" max="4351" width="19.7109375" style="6" customWidth="1"/>
    <col min="4352" max="4605" width="11.42578125" style="6"/>
    <col min="4606" max="4606" width="80.140625" style="6" customWidth="1"/>
    <col min="4607" max="4607" width="19.7109375" style="6" customWidth="1"/>
    <col min="4608" max="4861" width="11.42578125" style="6"/>
    <col min="4862" max="4862" width="80.140625" style="6" customWidth="1"/>
    <col min="4863" max="4863" width="19.7109375" style="6" customWidth="1"/>
    <col min="4864" max="5117" width="11.42578125" style="6"/>
    <col min="5118" max="5118" width="80.140625" style="6" customWidth="1"/>
    <col min="5119" max="5119" width="19.7109375" style="6" customWidth="1"/>
    <col min="5120" max="5373" width="11.42578125" style="6"/>
    <col min="5374" max="5374" width="80.140625" style="6" customWidth="1"/>
    <col min="5375" max="5375" width="19.7109375" style="6" customWidth="1"/>
    <col min="5376" max="5629" width="11.42578125" style="6"/>
    <col min="5630" max="5630" width="80.140625" style="6" customWidth="1"/>
    <col min="5631" max="5631" width="19.7109375" style="6" customWidth="1"/>
    <col min="5632" max="5885" width="11.42578125" style="6"/>
    <col min="5886" max="5886" width="80.140625" style="6" customWidth="1"/>
    <col min="5887" max="5887" width="19.7109375" style="6" customWidth="1"/>
    <col min="5888" max="6141" width="11.42578125" style="6"/>
    <col min="6142" max="6142" width="80.140625" style="6" customWidth="1"/>
    <col min="6143" max="6143" width="19.7109375" style="6" customWidth="1"/>
    <col min="6144" max="6397" width="11.42578125" style="6"/>
    <col min="6398" max="6398" width="80.140625" style="6" customWidth="1"/>
    <col min="6399" max="6399" width="19.7109375" style="6" customWidth="1"/>
    <col min="6400" max="6653" width="11.42578125" style="6"/>
    <col min="6654" max="6654" width="80.140625" style="6" customWidth="1"/>
    <col min="6655" max="6655" width="19.7109375" style="6" customWidth="1"/>
    <col min="6656" max="6909" width="11.42578125" style="6"/>
    <col min="6910" max="6910" width="80.140625" style="6" customWidth="1"/>
    <col min="6911" max="6911" width="19.7109375" style="6" customWidth="1"/>
    <col min="6912" max="7165" width="11.42578125" style="6"/>
    <col min="7166" max="7166" width="80.140625" style="6" customWidth="1"/>
    <col min="7167" max="7167" width="19.7109375" style="6" customWidth="1"/>
    <col min="7168" max="7421" width="11.42578125" style="6"/>
    <col min="7422" max="7422" width="80.140625" style="6" customWidth="1"/>
    <col min="7423" max="7423" width="19.7109375" style="6" customWidth="1"/>
    <col min="7424" max="7677" width="11.42578125" style="6"/>
    <col min="7678" max="7678" width="80.140625" style="6" customWidth="1"/>
    <col min="7679" max="7679" width="19.7109375" style="6" customWidth="1"/>
    <col min="7680" max="7933" width="11.42578125" style="6"/>
    <col min="7934" max="7934" width="80.140625" style="6" customWidth="1"/>
    <col min="7935" max="7935" width="19.7109375" style="6" customWidth="1"/>
    <col min="7936" max="8189" width="11.42578125" style="6"/>
    <col min="8190" max="8190" width="80.140625" style="6" customWidth="1"/>
    <col min="8191" max="8191" width="19.7109375" style="6" customWidth="1"/>
    <col min="8192" max="8445" width="11.42578125" style="6"/>
    <col min="8446" max="8446" width="80.140625" style="6" customWidth="1"/>
    <col min="8447" max="8447" width="19.7109375" style="6" customWidth="1"/>
    <col min="8448" max="8701" width="11.42578125" style="6"/>
    <col min="8702" max="8702" width="80.140625" style="6" customWidth="1"/>
    <col min="8703" max="8703" width="19.7109375" style="6" customWidth="1"/>
    <col min="8704" max="8957" width="11.42578125" style="6"/>
    <col min="8958" max="8958" width="80.140625" style="6" customWidth="1"/>
    <col min="8959" max="8959" width="19.7109375" style="6" customWidth="1"/>
    <col min="8960" max="9213" width="11.42578125" style="6"/>
    <col min="9214" max="9214" width="80.140625" style="6" customWidth="1"/>
    <col min="9215" max="9215" width="19.7109375" style="6" customWidth="1"/>
    <col min="9216" max="9469" width="11.42578125" style="6"/>
    <col min="9470" max="9470" width="80.140625" style="6" customWidth="1"/>
    <col min="9471" max="9471" width="19.7109375" style="6" customWidth="1"/>
    <col min="9472" max="9725" width="11.42578125" style="6"/>
    <col min="9726" max="9726" width="80.140625" style="6" customWidth="1"/>
    <col min="9727" max="9727" width="19.7109375" style="6" customWidth="1"/>
    <col min="9728" max="9981" width="11.42578125" style="6"/>
    <col min="9982" max="9982" width="80.140625" style="6" customWidth="1"/>
    <col min="9983" max="9983" width="19.7109375" style="6" customWidth="1"/>
    <col min="9984" max="10237" width="11.42578125" style="6"/>
    <col min="10238" max="10238" width="80.140625" style="6" customWidth="1"/>
    <col min="10239" max="10239" width="19.7109375" style="6" customWidth="1"/>
    <col min="10240" max="10493" width="11.42578125" style="6"/>
    <col min="10494" max="10494" width="80.140625" style="6" customWidth="1"/>
    <col min="10495" max="10495" width="19.7109375" style="6" customWidth="1"/>
    <col min="10496" max="10749" width="11.42578125" style="6"/>
    <col min="10750" max="10750" width="80.140625" style="6" customWidth="1"/>
    <col min="10751" max="10751" width="19.7109375" style="6" customWidth="1"/>
    <col min="10752" max="11005" width="11.42578125" style="6"/>
    <col min="11006" max="11006" width="80.140625" style="6" customWidth="1"/>
    <col min="11007" max="11007" width="19.7109375" style="6" customWidth="1"/>
    <col min="11008" max="11261" width="11.42578125" style="6"/>
    <col min="11262" max="11262" width="80.140625" style="6" customWidth="1"/>
    <col min="11263" max="11263" width="19.7109375" style="6" customWidth="1"/>
    <col min="11264" max="11517" width="11.42578125" style="6"/>
    <col min="11518" max="11518" width="80.140625" style="6" customWidth="1"/>
    <col min="11519" max="11519" width="19.7109375" style="6" customWidth="1"/>
    <col min="11520" max="11773" width="11.42578125" style="6"/>
    <col min="11774" max="11774" width="80.140625" style="6" customWidth="1"/>
    <col min="11775" max="11775" width="19.7109375" style="6" customWidth="1"/>
    <col min="11776" max="12029" width="11.42578125" style="6"/>
    <col min="12030" max="12030" width="80.140625" style="6" customWidth="1"/>
    <col min="12031" max="12031" width="19.7109375" style="6" customWidth="1"/>
    <col min="12032" max="12285" width="11.42578125" style="6"/>
    <col min="12286" max="12286" width="80.140625" style="6" customWidth="1"/>
    <col min="12287" max="12287" width="19.7109375" style="6" customWidth="1"/>
    <col min="12288" max="12541" width="11.42578125" style="6"/>
    <col min="12542" max="12542" width="80.140625" style="6" customWidth="1"/>
    <col min="12543" max="12543" width="19.7109375" style="6" customWidth="1"/>
    <col min="12544" max="12797" width="11.42578125" style="6"/>
    <col min="12798" max="12798" width="80.140625" style="6" customWidth="1"/>
    <col min="12799" max="12799" width="19.7109375" style="6" customWidth="1"/>
    <col min="12800" max="13053" width="11.42578125" style="6"/>
    <col min="13054" max="13054" width="80.140625" style="6" customWidth="1"/>
    <col min="13055" max="13055" width="19.7109375" style="6" customWidth="1"/>
    <col min="13056" max="13309" width="11.42578125" style="6"/>
    <col min="13310" max="13310" width="80.140625" style="6" customWidth="1"/>
    <col min="13311" max="13311" width="19.7109375" style="6" customWidth="1"/>
    <col min="13312" max="13565" width="11.42578125" style="6"/>
    <col min="13566" max="13566" width="80.140625" style="6" customWidth="1"/>
    <col min="13567" max="13567" width="19.7109375" style="6" customWidth="1"/>
    <col min="13568" max="13821" width="11.42578125" style="6"/>
    <col min="13822" max="13822" width="80.140625" style="6" customWidth="1"/>
    <col min="13823" max="13823" width="19.7109375" style="6" customWidth="1"/>
    <col min="13824" max="14077" width="11.42578125" style="6"/>
    <col min="14078" max="14078" width="80.140625" style="6" customWidth="1"/>
    <col min="14079" max="14079" width="19.7109375" style="6" customWidth="1"/>
    <col min="14080" max="14333" width="11.42578125" style="6"/>
    <col min="14334" max="14334" width="80.140625" style="6" customWidth="1"/>
    <col min="14335" max="14335" width="19.7109375" style="6" customWidth="1"/>
    <col min="14336" max="14589" width="11.42578125" style="6"/>
    <col min="14590" max="14590" width="80.140625" style="6" customWidth="1"/>
    <col min="14591" max="14591" width="19.7109375" style="6" customWidth="1"/>
    <col min="14592" max="14845" width="11.42578125" style="6"/>
    <col min="14846" max="14846" width="80.140625" style="6" customWidth="1"/>
    <col min="14847" max="14847" width="19.7109375" style="6" customWidth="1"/>
    <col min="14848" max="15101" width="11.42578125" style="6"/>
    <col min="15102" max="15102" width="80.140625" style="6" customWidth="1"/>
    <col min="15103" max="15103" width="19.7109375" style="6" customWidth="1"/>
    <col min="15104" max="15357" width="11.42578125" style="6"/>
    <col min="15358" max="15358" width="80.140625" style="6" customWidth="1"/>
    <col min="15359" max="15359" width="19.7109375" style="6" customWidth="1"/>
    <col min="15360" max="15613" width="11.42578125" style="6"/>
    <col min="15614" max="15614" width="80.140625" style="6" customWidth="1"/>
    <col min="15615" max="15615" width="19.7109375" style="6" customWidth="1"/>
    <col min="15616" max="15869" width="11.42578125" style="6"/>
    <col min="15870" max="15870" width="80.140625" style="6" customWidth="1"/>
    <col min="15871" max="15871" width="19.7109375" style="6" customWidth="1"/>
    <col min="15872" max="16125" width="11.42578125" style="6"/>
    <col min="16126" max="16126" width="80.140625" style="6" customWidth="1"/>
    <col min="16127" max="16127" width="19.7109375" style="6" customWidth="1"/>
    <col min="16128" max="16384" width="11.42578125" style="6"/>
  </cols>
  <sheetData>
    <row r="1" spans="1:6" ht="20.25" x14ac:dyDescent="0.25">
      <c r="A1" s="449" t="s">
        <v>0</v>
      </c>
      <c r="B1" s="449"/>
      <c r="C1" s="449"/>
      <c r="D1" s="449"/>
      <c r="E1" s="449"/>
      <c r="F1" s="449"/>
    </row>
    <row r="2" spans="1:6" ht="20.25" x14ac:dyDescent="0.25">
      <c r="A2" s="449" t="s">
        <v>90</v>
      </c>
      <c r="B2" s="449"/>
      <c r="C2" s="449"/>
      <c r="D2" s="449"/>
      <c r="E2" s="449"/>
      <c r="F2" s="449"/>
    </row>
    <row r="3" spans="1:6" ht="39.75" customHeight="1" thickBot="1" x14ac:dyDescent="0.3">
      <c r="A3" s="450" t="s">
        <v>208</v>
      </c>
      <c r="B3" s="450"/>
      <c r="C3" s="450"/>
      <c r="D3" s="450"/>
      <c r="E3" s="450"/>
      <c r="F3" s="450"/>
    </row>
    <row r="4" spans="1:6" s="7" customFormat="1" ht="28.5" customHeight="1" thickBot="1" x14ac:dyDescent="0.3">
      <c r="A4" s="451" t="s">
        <v>3</v>
      </c>
      <c r="B4" s="452" t="s">
        <v>4</v>
      </c>
      <c r="C4" s="28" t="s">
        <v>206</v>
      </c>
      <c r="D4" s="29"/>
      <c r="E4" s="30"/>
      <c r="F4" s="29"/>
    </row>
    <row r="5" spans="1:6" s="7" customFormat="1" ht="81.75" customHeight="1" thickBot="1" x14ac:dyDescent="0.3">
      <c r="A5" s="451"/>
      <c r="B5" s="452"/>
      <c r="C5" s="31" t="s">
        <v>314</v>
      </c>
      <c r="D5" s="31" t="s">
        <v>207</v>
      </c>
      <c r="E5" s="23" t="s">
        <v>360</v>
      </c>
      <c r="F5" s="31" t="s">
        <v>207</v>
      </c>
    </row>
    <row r="6" spans="1:6" s="7" customFormat="1" ht="174" thickBot="1" x14ac:dyDescent="0.3">
      <c r="A6" s="38" t="s">
        <v>194</v>
      </c>
      <c r="B6" s="39">
        <v>45</v>
      </c>
      <c r="C6" s="104" t="s">
        <v>340</v>
      </c>
      <c r="D6" s="119">
        <v>0</v>
      </c>
      <c r="E6" s="104" t="s">
        <v>340</v>
      </c>
      <c r="F6" s="119">
        <v>0</v>
      </c>
    </row>
    <row r="7" spans="1:6" s="7" customFormat="1" ht="126.75" thickBot="1" x14ac:dyDescent="0.3">
      <c r="A7" s="38" t="s">
        <v>195</v>
      </c>
      <c r="B7" s="39">
        <v>45</v>
      </c>
      <c r="C7" s="104" t="s">
        <v>340</v>
      </c>
      <c r="D7" s="119">
        <v>0</v>
      </c>
      <c r="E7" s="104" t="s">
        <v>340</v>
      </c>
      <c r="F7" s="119">
        <v>0</v>
      </c>
    </row>
    <row r="8" spans="1:6" s="7" customFormat="1" ht="300" thickBot="1" x14ac:dyDescent="0.3">
      <c r="A8" s="38" t="s">
        <v>196</v>
      </c>
      <c r="B8" s="39">
        <v>45</v>
      </c>
      <c r="C8" s="104" t="s">
        <v>340</v>
      </c>
      <c r="D8" s="119">
        <v>0</v>
      </c>
      <c r="E8" s="104" t="s">
        <v>340</v>
      </c>
      <c r="F8" s="119">
        <v>0</v>
      </c>
    </row>
    <row r="9" spans="1:6" s="7" customFormat="1" ht="79.5" thickBot="1" x14ac:dyDescent="0.3">
      <c r="A9" s="38" t="s">
        <v>197</v>
      </c>
      <c r="B9" s="39">
        <v>45</v>
      </c>
      <c r="C9" s="104" t="s">
        <v>340</v>
      </c>
      <c r="D9" s="119">
        <v>0</v>
      </c>
      <c r="E9" s="104" t="s">
        <v>340</v>
      </c>
      <c r="F9" s="119">
        <v>0</v>
      </c>
    </row>
    <row r="10" spans="1:6" ht="126.75" thickBot="1" x14ac:dyDescent="0.3">
      <c r="A10" s="38" t="s">
        <v>198</v>
      </c>
      <c r="B10" s="39">
        <v>60</v>
      </c>
      <c r="C10" s="104" t="s">
        <v>340</v>
      </c>
      <c r="D10" s="119">
        <v>0</v>
      </c>
      <c r="E10" s="104" t="s">
        <v>340</v>
      </c>
      <c r="F10" s="119">
        <v>0</v>
      </c>
    </row>
    <row r="11" spans="1:6" ht="158.25" thickBot="1" x14ac:dyDescent="0.3">
      <c r="A11" s="40" t="s">
        <v>199</v>
      </c>
      <c r="B11" s="39">
        <v>45</v>
      </c>
      <c r="C11" s="104" t="s">
        <v>340</v>
      </c>
      <c r="D11" s="119">
        <v>0</v>
      </c>
      <c r="E11" s="104" t="s">
        <v>340</v>
      </c>
      <c r="F11" s="119">
        <v>0</v>
      </c>
    </row>
    <row r="12" spans="1:6" ht="142.5" thickBot="1" x14ac:dyDescent="0.3">
      <c r="A12" s="38" t="s">
        <v>298</v>
      </c>
      <c r="B12" s="39">
        <v>15</v>
      </c>
      <c r="C12" s="104" t="s">
        <v>340</v>
      </c>
      <c r="D12" s="119">
        <v>0</v>
      </c>
      <c r="E12" s="104" t="s">
        <v>340</v>
      </c>
      <c r="F12" s="119">
        <v>0</v>
      </c>
    </row>
    <row r="13" spans="1:6" ht="38.25" customHeight="1" thickBot="1" x14ac:dyDescent="0.3">
      <c r="A13" s="102" t="s">
        <v>65</v>
      </c>
      <c r="B13" s="103">
        <f>SUM(B6:B12)</f>
        <v>300</v>
      </c>
      <c r="C13" s="33"/>
      <c r="D13" s="34">
        <f>SUM(D6:D12)</f>
        <v>0</v>
      </c>
      <c r="E13" s="33"/>
      <c r="F13" s="34">
        <f>SUM(F6:F12)</f>
        <v>0</v>
      </c>
    </row>
  </sheetData>
  <mergeCells count="5">
    <mergeCell ref="A1:F1"/>
    <mergeCell ref="A2:F2"/>
    <mergeCell ref="A3:F3"/>
    <mergeCell ref="A4:A5"/>
    <mergeCell ref="B4:B5"/>
  </mergeCells>
  <pageMargins left="1.2204724409448819" right="0.27559055118110237" top="0.70866141732283472" bottom="0.43307086614173229" header="0" footer="0"/>
  <pageSetup scale="55" orientation="portrait" r:id="rId1"/>
  <headerFooter alignWithMargins="0"/>
  <rowBreaks count="1" manualBreakCount="1">
    <brk id="13" max="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abSelected="1" view="pageBreakPreview" zoomScale="60" zoomScaleNormal="100" workbookViewId="0">
      <selection activeCell="G8" sqref="G8"/>
    </sheetView>
  </sheetViews>
  <sheetFormatPr baseColWidth="10" defaultRowHeight="15" x14ac:dyDescent="0.25"/>
  <cols>
    <col min="1" max="1" width="107" customWidth="1"/>
    <col min="3" max="3" width="41.28515625" style="25" customWidth="1"/>
    <col min="4" max="4" width="14.7109375" style="25" customWidth="1"/>
    <col min="5" max="5" width="43.140625" style="25" customWidth="1"/>
    <col min="6" max="6" width="16.85546875" style="25" customWidth="1"/>
  </cols>
  <sheetData>
    <row r="1" spans="1:6" ht="16.5" customHeight="1" x14ac:dyDescent="0.25">
      <c r="A1" s="443" t="s">
        <v>0</v>
      </c>
      <c r="B1" s="443"/>
      <c r="C1" s="443"/>
      <c r="D1" s="443"/>
      <c r="E1"/>
      <c r="F1"/>
    </row>
    <row r="2" spans="1:6" ht="16.5" customHeight="1" x14ac:dyDescent="0.25">
      <c r="A2" s="443" t="s">
        <v>90</v>
      </c>
      <c r="B2" s="443"/>
      <c r="C2" s="443"/>
      <c r="D2" s="443"/>
      <c r="E2"/>
      <c r="F2"/>
    </row>
    <row r="3" spans="1:6" ht="16.5" customHeight="1" x14ac:dyDescent="0.25">
      <c r="A3" s="460" t="s">
        <v>151</v>
      </c>
      <c r="B3" s="460"/>
      <c r="C3" s="460"/>
      <c r="D3" s="460"/>
      <c r="E3"/>
      <c r="F3"/>
    </row>
    <row r="4" spans="1:6" ht="21" thickBot="1" x14ac:dyDescent="0.3">
      <c r="A4" s="445" t="s">
        <v>1</v>
      </c>
      <c r="B4" s="445"/>
      <c r="C4" s="445"/>
      <c r="D4" s="445"/>
      <c r="E4"/>
      <c r="F4"/>
    </row>
    <row r="5" spans="1:6" ht="51" customHeight="1" thickBot="1" x14ac:dyDescent="0.3">
      <c r="A5" s="96" t="s">
        <v>3</v>
      </c>
      <c r="B5" s="96" t="s">
        <v>42</v>
      </c>
      <c r="C5" s="457" t="s">
        <v>206</v>
      </c>
      <c r="D5" s="458"/>
      <c r="E5" s="458"/>
      <c r="F5" s="459"/>
    </row>
    <row r="6" spans="1:6" ht="48" thickBot="1" x14ac:dyDescent="0.3">
      <c r="A6" s="19"/>
      <c r="B6" s="19"/>
      <c r="C6" s="31" t="s">
        <v>314</v>
      </c>
      <c r="D6" s="31" t="s">
        <v>207</v>
      </c>
      <c r="E6" s="23" t="s">
        <v>360</v>
      </c>
      <c r="F6" s="31" t="s">
        <v>207</v>
      </c>
    </row>
    <row r="7" spans="1:6" ht="47.25" customHeight="1" thickBot="1" x14ac:dyDescent="0.3">
      <c r="A7" s="41" t="s">
        <v>152</v>
      </c>
      <c r="B7" s="432">
        <v>30</v>
      </c>
      <c r="C7" s="453" t="s">
        <v>340</v>
      </c>
      <c r="D7" s="454">
        <v>0</v>
      </c>
      <c r="E7" s="453" t="s">
        <v>361</v>
      </c>
      <c r="F7" s="454">
        <v>30</v>
      </c>
    </row>
    <row r="8" spans="1:6" ht="66.75" customHeight="1" thickBot="1" x14ac:dyDescent="0.3">
      <c r="A8" s="42" t="s">
        <v>153</v>
      </c>
      <c r="B8" s="432"/>
      <c r="C8" s="453"/>
      <c r="D8" s="454"/>
      <c r="E8" s="453"/>
      <c r="F8" s="454"/>
    </row>
    <row r="9" spans="1:6" ht="42" customHeight="1" thickBot="1" x14ac:dyDescent="0.3">
      <c r="A9" s="41" t="s">
        <v>154</v>
      </c>
      <c r="B9" s="432">
        <v>30</v>
      </c>
      <c r="C9" s="453" t="s">
        <v>340</v>
      </c>
      <c r="D9" s="454">
        <v>0</v>
      </c>
      <c r="E9" s="453" t="s">
        <v>362</v>
      </c>
      <c r="F9" s="454">
        <v>30</v>
      </c>
    </row>
    <row r="10" spans="1:6" ht="60" customHeight="1" thickBot="1" x14ac:dyDescent="0.3">
      <c r="A10" s="42" t="s">
        <v>153</v>
      </c>
      <c r="B10" s="432"/>
      <c r="C10" s="453"/>
      <c r="D10" s="454"/>
      <c r="E10" s="453"/>
      <c r="F10" s="454"/>
    </row>
    <row r="11" spans="1:6" ht="26.25" customHeight="1" thickBot="1" x14ac:dyDescent="0.3">
      <c r="A11" s="41" t="s">
        <v>155</v>
      </c>
      <c r="B11" s="432">
        <v>30</v>
      </c>
      <c r="C11" s="453" t="s">
        <v>340</v>
      </c>
      <c r="D11" s="454">
        <v>0</v>
      </c>
      <c r="E11" s="453" t="s">
        <v>363</v>
      </c>
      <c r="F11" s="454">
        <v>30</v>
      </c>
    </row>
    <row r="12" spans="1:6" ht="69" customHeight="1" thickBot="1" x14ac:dyDescent="0.3">
      <c r="A12" s="42" t="s">
        <v>153</v>
      </c>
      <c r="B12" s="432"/>
      <c r="C12" s="453"/>
      <c r="D12" s="454"/>
      <c r="E12" s="453"/>
      <c r="F12" s="454"/>
    </row>
    <row r="13" spans="1:6" ht="17.25" thickBot="1" x14ac:dyDescent="0.3">
      <c r="A13" s="43" t="s">
        <v>16</v>
      </c>
      <c r="B13" s="432">
        <v>10</v>
      </c>
      <c r="C13" s="453" t="s">
        <v>340</v>
      </c>
      <c r="D13" s="454">
        <v>0</v>
      </c>
      <c r="E13" s="453" t="s">
        <v>364</v>
      </c>
      <c r="F13" s="454">
        <v>10</v>
      </c>
    </row>
    <row r="14" spans="1:6" ht="33.75" thickBot="1" x14ac:dyDescent="0.3">
      <c r="A14" s="36" t="s">
        <v>156</v>
      </c>
      <c r="B14" s="432"/>
      <c r="C14" s="453"/>
      <c r="D14" s="454"/>
      <c r="E14" s="453"/>
      <c r="F14" s="454"/>
    </row>
    <row r="15" spans="1:6" ht="17.25" thickBot="1" x14ac:dyDescent="0.3">
      <c r="A15" s="36" t="s">
        <v>157</v>
      </c>
      <c r="B15" s="432"/>
      <c r="C15" s="453"/>
      <c r="D15" s="454"/>
      <c r="E15" s="453"/>
      <c r="F15" s="454"/>
    </row>
    <row r="16" spans="1:6" ht="17.25" thickBot="1" x14ac:dyDescent="0.3">
      <c r="A16" s="36" t="s">
        <v>18</v>
      </c>
      <c r="B16" s="432"/>
      <c r="C16" s="453"/>
      <c r="D16" s="454"/>
      <c r="E16" s="453"/>
      <c r="F16" s="454"/>
    </row>
    <row r="17" spans="1:6" ht="17.25" thickBot="1" x14ac:dyDescent="0.3">
      <c r="A17" s="36" t="s">
        <v>19</v>
      </c>
      <c r="B17" s="432"/>
      <c r="C17" s="453"/>
      <c r="D17" s="454"/>
      <c r="E17" s="453"/>
      <c r="F17" s="454"/>
    </row>
    <row r="18" spans="1:6" ht="17.25" thickBot="1" x14ac:dyDescent="0.3">
      <c r="A18" s="36" t="s">
        <v>20</v>
      </c>
      <c r="B18" s="432"/>
      <c r="C18" s="453"/>
      <c r="D18" s="454"/>
      <c r="E18" s="453"/>
      <c r="F18" s="454"/>
    </row>
    <row r="19" spans="1:6" ht="17.25" thickBot="1" x14ac:dyDescent="0.3">
      <c r="A19" s="36" t="s">
        <v>158</v>
      </c>
      <c r="B19" s="432"/>
      <c r="C19" s="453"/>
      <c r="D19" s="454"/>
      <c r="E19" s="453"/>
      <c r="F19" s="454"/>
    </row>
    <row r="20" spans="1:6" ht="17.25" thickBot="1" x14ac:dyDescent="0.3">
      <c r="A20" s="36" t="s">
        <v>93</v>
      </c>
      <c r="B20" s="432"/>
      <c r="C20" s="453"/>
      <c r="D20" s="454"/>
      <c r="E20" s="453"/>
      <c r="F20" s="454"/>
    </row>
    <row r="21" spans="1:6" ht="33.75" thickBot="1" x14ac:dyDescent="0.3">
      <c r="A21" s="36" t="s">
        <v>159</v>
      </c>
      <c r="B21" s="432"/>
      <c r="C21" s="453"/>
      <c r="D21" s="454"/>
      <c r="E21" s="453"/>
      <c r="F21" s="454"/>
    </row>
    <row r="22" spans="1:6" ht="33.75" thickBot="1" x14ac:dyDescent="0.3">
      <c r="A22" s="36" t="s">
        <v>160</v>
      </c>
      <c r="B22" s="432"/>
      <c r="C22" s="453"/>
      <c r="D22" s="454"/>
      <c r="E22" s="453"/>
      <c r="F22" s="454"/>
    </row>
    <row r="23" spans="1:6" ht="50.25" thickBot="1" x14ac:dyDescent="0.3">
      <c r="A23" s="41" t="s">
        <v>161</v>
      </c>
      <c r="B23" s="432">
        <v>20</v>
      </c>
      <c r="C23" s="453" t="s">
        <v>340</v>
      </c>
      <c r="D23" s="454">
        <v>0</v>
      </c>
      <c r="E23" s="453" t="s">
        <v>365</v>
      </c>
      <c r="F23" s="454">
        <v>20</v>
      </c>
    </row>
    <row r="24" spans="1:6" ht="17.25" thickBot="1" x14ac:dyDescent="0.3">
      <c r="A24" s="42" t="s">
        <v>162</v>
      </c>
      <c r="B24" s="432"/>
      <c r="C24" s="453"/>
      <c r="D24" s="454"/>
      <c r="E24" s="453"/>
      <c r="F24" s="454"/>
    </row>
    <row r="25" spans="1:6" ht="17.25" thickBot="1" x14ac:dyDescent="0.3">
      <c r="A25" s="42" t="s">
        <v>163</v>
      </c>
      <c r="B25" s="432"/>
      <c r="C25" s="453"/>
      <c r="D25" s="454"/>
      <c r="E25" s="453"/>
      <c r="F25" s="454"/>
    </row>
    <row r="26" spans="1:6" ht="50.25" thickBot="1" x14ac:dyDescent="0.3">
      <c r="A26" s="41" t="s">
        <v>164</v>
      </c>
      <c r="B26" s="432">
        <v>10</v>
      </c>
      <c r="C26" s="453" t="s">
        <v>340</v>
      </c>
      <c r="D26" s="454">
        <v>0</v>
      </c>
      <c r="E26" s="453" t="s">
        <v>326</v>
      </c>
      <c r="F26" s="454">
        <v>10</v>
      </c>
    </row>
    <row r="27" spans="1:6" ht="17.25" thickBot="1" x14ac:dyDescent="0.3">
      <c r="A27" s="42" t="s">
        <v>165</v>
      </c>
      <c r="B27" s="432"/>
      <c r="C27" s="453"/>
      <c r="D27" s="454"/>
      <c r="E27" s="453"/>
      <c r="F27" s="454"/>
    </row>
    <row r="28" spans="1:6" ht="33.75" thickBot="1" x14ac:dyDescent="0.3">
      <c r="A28" s="41" t="s">
        <v>166</v>
      </c>
      <c r="B28" s="432">
        <v>20</v>
      </c>
      <c r="C28" s="453" t="s">
        <v>340</v>
      </c>
      <c r="D28" s="454">
        <v>0</v>
      </c>
      <c r="E28" s="453" t="s">
        <v>326</v>
      </c>
      <c r="F28" s="454">
        <v>20</v>
      </c>
    </row>
    <row r="29" spans="1:6" ht="17.25" thickBot="1" x14ac:dyDescent="0.3">
      <c r="A29" s="42" t="s">
        <v>165</v>
      </c>
      <c r="B29" s="432"/>
      <c r="C29" s="453"/>
      <c r="D29" s="454"/>
      <c r="E29" s="453"/>
      <c r="F29" s="454"/>
    </row>
    <row r="30" spans="1:6" ht="66.75" thickBot="1" x14ac:dyDescent="0.3">
      <c r="A30" s="41" t="s">
        <v>167</v>
      </c>
      <c r="B30" s="432">
        <v>10</v>
      </c>
      <c r="C30" s="453" t="s">
        <v>326</v>
      </c>
      <c r="D30" s="454">
        <v>10</v>
      </c>
      <c r="E30" s="453" t="s">
        <v>326</v>
      </c>
      <c r="F30" s="454">
        <v>10</v>
      </c>
    </row>
    <row r="31" spans="1:6" ht="17.25" thickBot="1" x14ac:dyDescent="0.3">
      <c r="A31" s="42" t="s">
        <v>165</v>
      </c>
      <c r="B31" s="432"/>
      <c r="C31" s="453"/>
      <c r="D31" s="454"/>
      <c r="E31" s="453"/>
      <c r="F31" s="454"/>
    </row>
    <row r="32" spans="1:6" ht="50.25" thickBot="1" x14ac:dyDescent="0.3">
      <c r="A32" s="41" t="s">
        <v>168</v>
      </c>
      <c r="B32" s="432">
        <v>10</v>
      </c>
      <c r="C32" s="453" t="s">
        <v>326</v>
      </c>
      <c r="D32" s="454">
        <v>10</v>
      </c>
      <c r="E32" s="453" t="s">
        <v>326</v>
      </c>
      <c r="F32" s="454">
        <v>10</v>
      </c>
    </row>
    <row r="33" spans="1:6" ht="17.25" thickBot="1" x14ac:dyDescent="0.3">
      <c r="A33" s="42" t="s">
        <v>165</v>
      </c>
      <c r="B33" s="432"/>
      <c r="C33" s="453"/>
      <c r="D33" s="454"/>
      <c r="E33" s="453"/>
      <c r="F33" s="454"/>
    </row>
    <row r="34" spans="1:6" ht="17.25" thickBot="1" x14ac:dyDescent="0.3">
      <c r="A34" s="41" t="s">
        <v>169</v>
      </c>
      <c r="B34" s="432">
        <v>20</v>
      </c>
      <c r="C34" s="453" t="s">
        <v>340</v>
      </c>
      <c r="D34" s="454">
        <v>0</v>
      </c>
      <c r="E34" s="453" t="s">
        <v>340</v>
      </c>
      <c r="F34" s="454">
        <v>0</v>
      </c>
    </row>
    <row r="35" spans="1:6" ht="17.25" thickBot="1" x14ac:dyDescent="0.3">
      <c r="A35" s="42" t="s">
        <v>165</v>
      </c>
      <c r="B35" s="432"/>
      <c r="C35" s="453"/>
      <c r="D35" s="454"/>
      <c r="E35" s="453"/>
      <c r="F35" s="454"/>
    </row>
    <row r="36" spans="1:6" ht="17.25" thickBot="1" x14ac:dyDescent="0.3">
      <c r="A36" s="41" t="s">
        <v>170</v>
      </c>
      <c r="B36" s="432">
        <v>20</v>
      </c>
      <c r="C36" s="453" t="s">
        <v>340</v>
      </c>
      <c r="D36" s="455">
        <v>0</v>
      </c>
      <c r="E36" s="453" t="s">
        <v>340</v>
      </c>
      <c r="F36" s="455">
        <v>0</v>
      </c>
    </row>
    <row r="37" spans="1:6" ht="17.25" thickBot="1" x14ac:dyDescent="0.3">
      <c r="A37" s="42" t="s">
        <v>165</v>
      </c>
      <c r="B37" s="432"/>
      <c r="C37" s="453"/>
      <c r="D37" s="456"/>
      <c r="E37" s="453"/>
      <c r="F37" s="456"/>
    </row>
    <row r="38" spans="1:6" s="101" customFormat="1" ht="50.25" thickBot="1" x14ac:dyDescent="0.35">
      <c r="A38" s="158" t="s">
        <v>299</v>
      </c>
      <c r="B38" s="150">
        <v>20</v>
      </c>
      <c r="C38" s="104" t="s">
        <v>340</v>
      </c>
      <c r="D38" s="173">
        <v>0</v>
      </c>
      <c r="E38" s="104" t="s">
        <v>366</v>
      </c>
      <c r="F38" s="173">
        <v>20</v>
      </c>
    </row>
    <row r="39" spans="1:6" ht="50.25" thickBot="1" x14ac:dyDescent="0.3">
      <c r="A39" s="158" t="s">
        <v>300</v>
      </c>
      <c r="B39" s="150">
        <v>20</v>
      </c>
      <c r="C39" s="174" t="s">
        <v>340</v>
      </c>
      <c r="D39" s="173">
        <v>0</v>
      </c>
      <c r="E39" s="174" t="s">
        <v>367</v>
      </c>
      <c r="F39" s="173">
        <v>20</v>
      </c>
    </row>
    <row r="40" spans="1:6" ht="33.75" thickBot="1" x14ac:dyDescent="0.3">
      <c r="A40" s="158" t="s">
        <v>301</v>
      </c>
      <c r="B40" s="159">
        <v>15</v>
      </c>
      <c r="C40" s="104" t="s">
        <v>340</v>
      </c>
      <c r="D40" s="173">
        <v>0</v>
      </c>
      <c r="E40" s="104" t="s">
        <v>326</v>
      </c>
      <c r="F40" s="173">
        <v>15</v>
      </c>
    </row>
    <row r="41" spans="1:6" ht="50.25" thickBot="1" x14ac:dyDescent="0.3">
      <c r="A41" s="158" t="s">
        <v>302</v>
      </c>
      <c r="B41" s="160">
        <v>15</v>
      </c>
      <c r="C41" s="104" t="s">
        <v>340</v>
      </c>
      <c r="D41" s="173">
        <v>0</v>
      </c>
      <c r="E41" s="104" t="s">
        <v>326</v>
      </c>
      <c r="F41" s="173">
        <v>15</v>
      </c>
    </row>
    <row r="42" spans="1:6" ht="61.5" customHeight="1" thickBot="1" x14ac:dyDescent="0.3">
      <c r="A42" s="158" t="s">
        <v>303</v>
      </c>
      <c r="B42" s="159">
        <v>20</v>
      </c>
      <c r="C42" s="104" t="s">
        <v>340</v>
      </c>
      <c r="D42" s="173">
        <v>0</v>
      </c>
      <c r="E42" s="104" t="s">
        <v>368</v>
      </c>
      <c r="F42" s="173">
        <v>20</v>
      </c>
    </row>
    <row r="43" spans="1:6" ht="15" customHeight="1" thickBot="1" x14ac:dyDescent="0.3">
      <c r="A43" s="98" t="s">
        <v>65</v>
      </c>
      <c r="B43" s="148">
        <f>SUM(B7:B42)</f>
        <v>300</v>
      </c>
      <c r="C43" s="99"/>
      <c r="D43" s="100">
        <f>SUM(D7:D42)</f>
        <v>20</v>
      </c>
      <c r="E43" s="99"/>
      <c r="F43" s="100">
        <f>SUM(F7:F42)</f>
        <v>260</v>
      </c>
    </row>
    <row r="44" spans="1:6" ht="15" customHeight="1" x14ac:dyDescent="0.25"/>
    <row r="45" spans="1:6" ht="15" customHeight="1" x14ac:dyDescent="0.25"/>
    <row r="46" spans="1:6" ht="15" customHeight="1" x14ac:dyDescent="0.25"/>
    <row r="47" spans="1:6" ht="15" customHeight="1" x14ac:dyDescent="0.25"/>
    <row r="48" spans="1:6" ht="15" customHeight="1" x14ac:dyDescent="0.25"/>
    <row r="49" ht="15" customHeight="1" x14ac:dyDescent="0.25"/>
    <row r="50" ht="15" customHeight="1" x14ac:dyDescent="0.25"/>
    <row r="51" ht="15" customHeight="1" x14ac:dyDescent="0.25"/>
    <row r="52" ht="15.75" customHeight="1" x14ac:dyDescent="0.25"/>
  </sheetData>
  <mergeCells count="60">
    <mergeCell ref="D30:D31"/>
    <mergeCell ref="C30:C31"/>
    <mergeCell ref="C11:C12"/>
    <mergeCell ref="C13:C22"/>
    <mergeCell ref="D13:D22"/>
    <mergeCell ref="C28:C29"/>
    <mergeCell ref="D28:D29"/>
    <mergeCell ref="D11:D12"/>
    <mergeCell ref="D23:D25"/>
    <mergeCell ref="C26:C27"/>
    <mergeCell ref="D26:D27"/>
    <mergeCell ref="C23:C25"/>
    <mergeCell ref="B9:B10"/>
    <mergeCell ref="B32:B33"/>
    <mergeCell ref="B34:B35"/>
    <mergeCell ref="B36:B37"/>
    <mergeCell ref="C32:C33"/>
    <mergeCell ref="B11:B12"/>
    <mergeCell ref="B13:B22"/>
    <mergeCell ref="B23:B25"/>
    <mergeCell ref="B26:B27"/>
    <mergeCell ref="B28:B29"/>
    <mergeCell ref="B30:B31"/>
    <mergeCell ref="C9:C10"/>
    <mergeCell ref="D32:D33"/>
    <mergeCell ref="C34:C35"/>
    <mergeCell ref="D34:D35"/>
    <mergeCell ref="C36:C37"/>
    <mergeCell ref="D36:D37"/>
    <mergeCell ref="B7:B8"/>
    <mergeCell ref="A1:D1"/>
    <mergeCell ref="A2:D2"/>
    <mergeCell ref="A3:D3"/>
    <mergeCell ref="A4:D4"/>
    <mergeCell ref="C7:C8"/>
    <mergeCell ref="D7:D8"/>
    <mergeCell ref="E7:E8"/>
    <mergeCell ref="F7:F8"/>
    <mergeCell ref="E9:E10"/>
    <mergeCell ref="F9:F10"/>
    <mergeCell ref="C5:F5"/>
    <mergeCell ref="D9:D10"/>
    <mergeCell ref="E11:E12"/>
    <mergeCell ref="F11:F12"/>
    <mergeCell ref="E13:E22"/>
    <mergeCell ref="F13:F22"/>
    <mergeCell ref="E23:E25"/>
    <mergeCell ref="F23:F25"/>
    <mergeCell ref="E26:E27"/>
    <mergeCell ref="F26:F27"/>
    <mergeCell ref="E28:E29"/>
    <mergeCell ref="F28:F29"/>
    <mergeCell ref="E30:E31"/>
    <mergeCell ref="F30:F31"/>
    <mergeCell ref="E32:E33"/>
    <mergeCell ref="F32:F33"/>
    <mergeCell ref="E34:E35"/>
    <mergeCell ref="F34:F35"/>
    <mergeCell ref="E36:E37"/>
    <mergeCell ref="F36:F37"/>
  </mergeCells>
  <pageMargins left="0.7" right="0.7" top="0.75" bottom="0.75" header="0.3" footer="0.3"/>
  <pageSetup scale="3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Total</vt:lpstr>
      <vt:lpstr>Hoja1</vt:lpstr>
      <vt:lpstr>Ponderación</vt:lpstr>
      <vt:lpstr>Económico</vt:lpstr>
      <vt:lpstr>Deducibles</vt:lpstr>
      <vt:lpstr>TDRM</vt:lpstr>
      <vt:lpstr>MN</vt:lpstr>
      <vt:lpstr>AU</vt:lpstr>
      <vt:lpstr>RCE</vt:lpstr>
      <vt:lpstr>TREYM</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2016-10-19T14:34:14Z</cp:lastPrinted>
  <dcterms:created xsi:type="dcterms:W3CDTF">2013-06-14T15:55:53Z</dcterms:created>
  <dcterms:modified xsi:type="dcterms:W3CDTF">2016-10-20T20:40:53Z</dcterms:modified>
</cp:coreProperties>
</file>