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08"/>
  <workbookPr autoCompressPictures="0"/>
  <mc:AlternateContent xmlns:mc="http://schemas.openxmlformats.org/markup-compatibility/2006">
    <mc:Choice Requires="x15">
      <x15ac:absPath xmlns:x15ac="http://schemas.microsoft.com/office/spreadsheetml/2010/11/ac" url="/Users/lida/Documents/A_EPC/1_ejec_181024-171124/Doc_intervenidos/"/>
    </mc:Choice>
  </mc:AlternateContent>
  <xr:revisionPtr revIDLastSave="0" documentId="13_ncr:1_{93044C01-EF4E-9049-84D2-7CE2D68C3648}" xr6:coauthVersionLast="47" xr6:coauthVersionMax="47" xr10:uidLastSave="{00000000-0000-0000-0000-000000000000}"/>
  <bookViews>
    <workbookView xWindow="0" yWindow="500" windowWidth="28800" windowHeight="16140" tabRatio="712" activeTab="5" xr2:uid="{00000000-000D-0000-FFFF-FFFF00000000}"/>
  </bookViews>
  <sheets>
    <sheet name="Concertacion " sheetId="1" state="hidden" r:id="rId1"/>
    <sheet name="Compromisos Gerenciales" sheetId="12" r:id="rId2"/>
    <sheet name="instructivo de diligenciamiento" sheetId="22" r:id="rId3"/>
    <sheet name="Competencias" sheetId="25" r:id="rId4"/>
    <sheet name="instructivo competencias" sheetId="24" r:id="rId5"/>
    <sheet name="SG SST" sheetId="26" r:id="rId6"/>
    <sheet name="Seguimiento 2" sheetId="5" state="hidden" r:id="rId7"/>
    <sheet name="Seguimiento 3" sheetId="6" state="hidden" r:id="rId8"/>
    <sheet name="Seguimiento 4" sheetId="7" state="hidden" r:id="rId9"/>
    <sheet name="Final" sheetId="9" state="hidden" r:id="rId10"/>
    <sheet name="Componente de Gestion Adicional" sheetId="14" state="hidden" r:id="rId11"/>
    <sheet name="Instructivo" sheetId="3" state="hidden" r:id="rId12"/>
  </sheets>
  <definedNames>
    <definedName name="_xlnm.Print_Area" localSheetId="3">Competencias!$B$1:$K$69</definedName>
    <definedName name="_xlnm.Print_Area" localSheetId="10">'Componente de Gestion Adicional'!$A$1:$O$20</definedName>
    <definedName name="_xlnm.Print_Area" localSheetId="1">'Compromisos Gerenciales'!$A$1:$Q$74</definedName>
    <definedName name="_xlnm.Print_Area" localSheetId="4">'instructivo competencias'!$A$1:$J$26</definedName>
    <definedName name="_xlnm.Print_Area" localSheetId="2">'instructivo de diligenciamiento'!$A$1:$J$48</definedName>
    <definedName name="_xlnm.Print_Area" localSheetId="5">'SG SST'!$A$1:$J$39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18" i="26" l="1"/>
  <c r="J18" i="26" s="1"/>
  <c r="J19" i="26" s="1"/>
  <c r="H47" i="12"/>
  <c r="N22" i="12"/>
  <c r="O22" i="12" s="1"/>
  <c r="O59" i="12"/>
  <c r="E22" i="25" l="1"/>
  <c r="G22" i="25"/>
  <c r="F22" i="25"/>
  <c r="G28" i="25"/>
  <c r="I15" i="25" l="1"/>
  <c r="G60" i="25"/>
  <c r="F60" i="25"/>
  <c r="E60" i="25"/>
  <c r="G55" i="25"/>
  <c r="F55" i="25"/>
  <c r="E55" i="25"/>
  <c r="G49" i="25"/>
  <c r="F49" i="25"/>
  <c r="E49" i="25"/>
  <c r="G42" i="25"/>
  <c r="F42" i="25"/>
  <c r="E42" i="25"/>
  <c r="G35" i="25"/>
  <c r="F35" i="25"/>
  <c r="E35" i="25"/>
  <c r="I29" i="25" s="1"/>
  <c r="F28" i="25"/>
  <c r="E28" i="25"/>
  <c r="N27" i="12"/>
  <c r="O27" i="12" s="1"/>
  <c r="N32" i="12"/>
  <c r="O32" i="12" s="1"/>
  <c r="N37" i="12"/>
  <c r="O37" i="12" s="1"/>
  <c r="N42" i="12"/>
  <c r="O42" i="12" s="1"/>
  <c r="I16" i="9"/>
  <c r="H13" i="9"/>
  <c r="L13" i="9" s="1"/>
  <c r="K13" i="9"/>
  <c r="K10" i="9"/>
  <c r="K16" i="9" s="1"/>
  <c r="H10" i="9"/>
  <c r="L10" i="9" s="1"/>
  <c r="H7" i="9"/>
  <c r="L7" i="9" s="1"/>
  <c r="L16" i="9" s="1"/>
  <c r="M13" i="9"/>
  <c r="M7" i="9"/>
  <c r="M10" i="9"/>
  <c r="M16" i="9" s="1"/>
  <c r="J16" i="9"/>
  <c r="B16" i="9"/>
  <c r="H27" i="5"/>
  <c r="M24" i="7"/>
  <c r="M21" i="7"/>
  <c r="M27" i="7" s="1"/>
  <c r="M18" i="7"/>
  <c r="K24" i="7"/>
  <c r="K21" i="7"/>
  <c r="M24" i="6"/>
  <c r="J24" i="6"/>
  <c r="J24" i="7" s="1"/>
  <c r="J21" i="6"/>
  <c r="J21" i="7" s="1"/>
  <c r="J18" i="6"/>
  <c r="J18" i="7" s="1"/>
  <c r="M18" i="6"/>
  <c r="I18" i="5"/>
  <c r="I18" i="6"/>
  <c r="H18" i="6"/>
  <c r="H27" i="6" s="1"/>
  <c r="M24" i="5"/>
  <c r="M21" i="5"/>
  <c r="M18" i="5"/>
  <c r="I24" i="5"/>
  <c r="I24" i="7" s="1"/>
  <c r="L24" i="7" s="1"/>
  <c r="H24" i="7"/>
  <c r="I21" i="5"/>
  <c r="I21" i="7" s="1"/>
  <c r="H21" i="6"/>
  <c r="B27" i="7"/>
  <c r="H21" i="7"/>
  <c r="H18" i="7"/>
  <c r="D7" i="7"/>
  <c r="D6" i="7"/>
  <c r="D5" i="7"/>
  <c r="D4" i="7"/>
  <c r="B27" i="6"/>
  <c r="H24" i="6"/>
  <c r="D7" i="6"/>
  <c r="D6" i="6"/>
  <c r="D5" i="6"/>
  <c r="D4" i="6"/>
  <c r="B27" i="5"/>
  <c r="D7" i="5"/>
  <c r="D6" i="5"/>
  <c r="D5" i="5"/>
  <c r="D4" i="5"/>
  <c r="B26" i="1"/>
  <c r="I18" i="7"/>
  <c r="M27" i="5"/>
  <c r="H27" i="7"/>
  <c r="I27" i="5"/>
  <c r="L18" i="5"/>
  <c r="I23" i="25" l="1"/>
  <c r="I50" i="25"/>
  <c r="H16" i="9"/>
  <c r="L24" i="5"/>
  <c r="L18" i="6"/>
  <c r="K27" i="7"/>
  <c r="F61" i="25"/>
  <c r="I24" i="6"/>
  <c r="L24" i="6" s="1"/>
  <c r="O47" i="12"/>
  <c r="O61" i="12" s="1"/>
  <c r="E61" i="25"/>
  <c r="I43" i="25"/>
  <c r="G61" i="25"/>
  <c r="I36" i="25"/>
  <c r="I56" i="25"/>
  <c r="J27" i="7"/>
  <c r="L18" i="7"/>
  <c r="L27" i="5"/>
  <c r="I27" i="7"/>
  <c r="L21" i="7"/>
  <c r="I21" i="6"/>
  <c r="J27" i="6"/>
  <c r="L21" i="5"/>
  <c r="I63" i="25" l="1"/>
  <c r="J63" i="25" s="1"/>
  <c r="I27" i="6"/>
  <c r="L21" i="6"/>
  <c r="L27" i="7"/>
  <c r="M21" i="6" l="1"/>
  <c r="M27" i="6" s="1"/>
  <c r="L27"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Leandry Luz Vargas Alvarez</author>
    <author>ana karina marin quiros marin quiros</author>
    <author>Ligia del Pilar Agudelo</author>
    <author>Cristian Camilo Angulo Escobar</author>
  </authors>
  <commentList>
    <comment ref="N19" authorId="0" shapeId="0" xr:uid="{00000000-0006-0000-0200-000001000000}">
      <text>
        <r>
          <rPr>
            <sz val="12"/>
            <color rgb="FF000000"/>
            <rFont val="Tahoma"/>
            <family val="2"/>
          </rPr>
          <t xml:space="preserve">En esta fase se tomarán los resultados del acumulado y del peso y se someterán al análisis que el superior jerárquico considere pertinente, adicionalmente, se registrarán las evidencias del cumplimiento  
</t>
        </r>
      </text>
    </comment>
    <comment ref="C20" authorId="1" shapeId="0" xr:uid="{00000000-0006-0000-0200-000002000000}">
      <text>
        <r>
          <rPr>
            <sz val="18"/>
            <color rgb="FF000000"/>
            <rFont val="Tahoma"/>
            <family val="2"/>
          </rPr>
          <t>Son los definidos en la planeación institucional en concordancia con lo establecido con el Plan Nacional de Desarrollo, el Plan Estratégico Sectorial, el Plan Estratégico Institucional y el Plan de Acción Anual y que deberán estar relacionados con los compromisos de cada gerente público. Estos objetivos están listados  en el formato para que sean tenidos en cuenta al  momento de concertar los compromisos gerenciales.</t>
        </r>
      </text>
    </comment>
    <comment ref="D20" authorId="0" shapeId="0" xr:uid="{00000000-0006-0000-0200-000003000000}">
      <text>
        <r>
          <rPr>
            <sz val="12"/>
            <color rgb="FF000000"/>
            <rFont val="Tahoma"/>
            <family val="2"/>
          </rPr>
          <t xml:space="preserve">Comprenden los resultados a ser medidos, cuantificados y verificados que adelantará el gerente público para el cumplimiento efectivo de los objetivos de la entidad. Se sugiere que los compromisos acordados en el ejercicio de la concertación deban ser mínimo tres (3) y máximo cinco (5) por cada Gerente público </t>
        </r>
      </text>
    </comment>
    <comment ref="E20" authorId="0" shapeId="0" xr:uid="{00000000-0006-0000-0200-000004000000}">
      <text>
        <r>
          <rPr>
            <sz val="12"/>
            <color rgb="FF000000"/>
            <rFont val="Tahoma"/>
            <family val="2"/>
          </rPr>
          <t>Representación cuantitativa en número o porcentaje que debe ser verificable objetivamente y mediante el cual se determina el cumplimiento de los compromisos gerenciales.</t>
        </r>
      </text>
    </comment>
    <comment ref="F20" authorId="0" shapeId="0" xr:uid="{00000000-0006-0000-0200-000005000000}">
      <text>
        <r>
          <rPr>
            <sz val="12"/>
            <color rgb="FF000000"/>
            <rFont val="Tahoma"/>
            <family val="2"/>
          </rPr>
          <t>Lapso de ejecución del compromiso concertado en el cual deberán adelantarse las acciones necesarias para su cumplimiento.</t>
        </r>
      </text>
    </comment>
    <comment ref="G20" authorId="1" shapeId="0" xr:uid="{00000000-0006-0000-0200-000006000000}">
      <text>
        <r>
          <rPr>
            <sz val="12"/>
            <color rgb="FF000000"/>
            <rFont val="Tahoma"/>
            <family val="2"/>
          </rPr>
          <t>Principales acciones definidas por el gerente público que harán posible el logro de los compromisos gerenciales y que generan las evidencias que permitan el seguimiento a la gestión. Estas no deberán ser menos de tres (3) ni más de cinco (5) por cada compromiso gerencial.</t>
        </r>
      </text>
    </comment>
    <comment ref="H20" authorId="1" shapeId="0" xr:uid="{00000000-0006-0000-0200-000007000000}">
      <text>
        <r>
          <rPr>
            <sz val="12"/>
            <color rgb="FF000000"/>
            <rFont val="Tahoma"/>
            <family val="2"/>
          </rPr>
          <t>Porcentaje de cada compromiso concertado con el superior jerárquico, en función de las metas de la entidad. La asignación del peso porcentual por cada compromiso no podrá ser mayor de cuarenta por ciento (40%) ni menor a diez por ciento (10%)</t>
        </r>
      </text>
    </comment>
    <comment ref="N20" authorId="2" shapeId="0" xr:uid="{00000000-0006-0000-0200-000008000000}">
      <text>
        <r>
          <rPr>
            <sz val="12"/>
            <color rgb="FF000000"/>
            <rFont val="Tahoma"/>
            <family val="2"/>
          </rPr>
          <t>Resultado final alcanzado, que se obtiene de la sumatoria entre el cumplimiento del primer y segundo semestre de acuerdo con lo concertado.</t>
        </r>
      </text>
    </comment>
    <comment ref="O20" authorId="0" shapeId="0" xr:uid="{00000000-0006-0000-0200-000009000000}">
      <text>
        <r>
          <rPr>
            <sz val="12"/>
            <color rgb="FF000000"/>
            <rFont val="Tahoma"/>
            <family val="2"/>
          </rPr>
          <t>Porcentaje de cumplimiento de los compromisos gerenciales del año de acuerdo con el peso ponderado que se asignó al compromiso institucional.</t>
        </r>
      </text>
    </comment>
    <comment ref="P20" authorId="0" shapeId="0" xr:uid="{00000000-0006-0000-0200-00000A000000}">
      <text>
        <r>
          <rPr>
            <sz val="12"/>
            <color rgb="FF000000"/>
            <rFont val="Tahoma"/>
            <family val="2"/>
          </rPr>
          <t xml:space="preserve">Soportes que acompañan la ejecución de los compromisos gerenciales y que pueden encontrarse de forma física y/o virtual. </t>
        </r>
      </text>
    </comment>
    <comment ref="I21" authorId="3" shapeId="0" xr:uid="{00000000-0006-0000-0200-00000B000000}">
      <text>
        <r>
          <rPr>
            <sz val="12"/>
            <color rgb="FF000000"/>
            <rFont val="Tahoma"/>
            <family val="2"/>
          </rPr>
          <t>Porcentaje programado de cumplimiento de cada compromiso gerencial para este periodo.</t>
        </r>
      </text>
    </comment>
    <comment ref="J21" authorId="1" shapeId="0" xr:uid="{00000000-0006-0000-0200-00000C000000}">
      <text>
        <r>
          <rPr>
            <sz val="12"/>
            <color rgb="FF000000"/>
            <rFont val="Tahoma"/>
            <family val="2"/>
          </rPr>
          <t>Se verifica el avance de los compromisos e indicadores definidos en la etapa de concertación y se registra el resultado del indicador asociado al compromiso con corte al primer semestre del año</t>
        </r>
      </text>
    </comment>
    <comment ref="K21" authorId="1" shapeId="0" xr:uid="{00000000-0006-0000-0200-00000D000000}">
      <text>
        <r>
          <rPr>
            <sz val="12"/>
            <color indexed="81"/>
            <rFont val="Tahoma"/>
            <family val="2"/>
          </rPr>
          <t>Se registran los aspectos de mejora para el cumplimiento de los compromisos concertados que se encuentren retrasados conforme a lo programado</t>
        </r>
      </text>
    </comment>
    <comment ref="L21" authorId="3" shapeId="0" xr:uid="{00000000-0006-0000-0200-00000E000000}">
      <text>
        <r>
          <rPr>
            <sz val="12"/>
            <color indexed="81"/>
            <rFont val="Tahoma"/>
            <family val="2"/>
          </rPr>
          <t>Porcentaje programado de cumplimiento de cada compromiso gerencial durante este periodo.</t>
        </r>
      </text>
    </comment>
    <comment ref="M21" authorId="1" shapeId="0" xr:uid="{00000000-0006-0000-0200-00000F000000}">
      <text>
        <r>
          <rPr>
            <sz val="12"/>
            <color indexed="81"/>
            <rFont val="Tahoma"/>
            <family val="2"/>
          </rPr>
          <t>Se verifica el avance de los compromisos e indicadores definidos en la etapa de concertación y se registra el resultado del indicador asociado al compromiso con corte al segundo semestre del año (no acumulado)</t>
        </r>
      </text>
    </comment>
    <comment ref="P21" authorId="0" shapeId="0" xr:uid="{00000000-0006-0000-0200-000010000000}">
      <text>
        <r>
          <rPr>
            <sz val="12"/>
            <color indexed="81"/>
            <rFont val="Tahoma"/>
            <family val="2"/>
          </rPr>
          <t>Breve descripción del producto o actividad indicada como evidencia.</t>
        </r>
      </text>
    </comment>
    <comment ref="Q21" authorId="0" shapeId="0" xr:uid="{00000000-0006-0000-0200-000011000000}">
      <text>
        <r>
          <rPr>
            <sz val="12"/>
            <color rgb="FF000000"/>
            <rFont val="Tahoma"/>
            <family val="2"/>
          </rPr>
          <t>Ubicación de la misma ya sea en medios físicos o electrónicos.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Ligia del Pilar Agudelo</author>
  </authors>
  <commentList>
    <comment ref="I63" authorId="0" shapeId="0" xr:uid="{148F2FD4-3341-4A61-901E-4D189592DE81}">
      <text>
        <r>
          <rPr>
            <sz val="9"/>
            <color rgb="FF000000"/>
            <rFont val="Tahoma"/>
            <family val="2"/>
          </rPr>
          <t xml:space="preserve">Sumatoria simple de la evaluación (previa conversión según pesos asignados por evaluador) dividido por el numero de competencias evaluadas
</t>
        </r>
      </text>
    </comment>
    <comment ref="J63" authorId="0" shapeId="0" xr:uid="{37C1A9DD-59D0-4057-8B4B-7374BC3E3B19}">
      <text>
        <r>
          <rPr>
            <b/>
            <sz val="9"/>
            <color rgb="FF000000"/>
            <rFont val="Tahoma"/>
            <family val="2"/>
          </rPr>
          <t>Resultado porcentual de las competencias que pesan el 20% de la evaluación individual</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Jeimy Paola Ortiz Gracia</author>
  </authors>
  <commentList>
    <comment ref="L18" authorId="0" shapeId="0" xr:uid="{00000000-0006-0000-0300-000001000000}">
      <text>
        <r>
          <rPr>
            <b/>
            <sz val="9"/>
            <color indexed="81"/>
            <rFont val="Tahoma"/>
            <family val="2"/>
          </rPr>
          <t>Jeimy Paola Ortiz Gracia:</t>
        </r>
        <r>
          <rPr>
            <sz val="9"/>
            <color indexed="81"/>
            <rFont val="Tahoma"/>
            <family val="2"/>
          </rPr>
          <t xml:space="preserve">
es necesario condicionarlo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Jeimy Paola Ortiz Gracia</author>
  </authors>
  <commentList>
    <comment ref="L18" authorId="0" shapeId="0" xr:uid="{00000000-0006-0000-0400-000001000000}">
      <text>
        <r>
          <rPr>
            <b/>
            <sz val="9"/>
            <color indexed="81"/>
            <rFont val="Tahoma"/>
            <family val="2"/>
          </rPr>
          <t>Jeimy Paola Ortiz Gracia:</t>
        </r>
        <r>
          <rPr>
            <sz val="9"/>
            <color indexed="81"/>
            <rFont val="Tahoma"/>
            <family val="2"/>
          </rPr>
          <t xml:space="preserve">
es necesario condicionarlo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Jeimy Paola Ortiz Gracia</author>
  </authors>
  <commentList>
    <comment ref="L18" authorId="0" shapeId="0" xr:uid="{00000000-0006-0000-0500-000001000000}">
      <text>
        <r>
          <rPr>
            <b/>
            <sz val="9"/>
            <color indexed="81"/>
            <rFont val="Tahoma"/>
            <family val="2"/>
          </rPr>
          <t>Jeimy Paola Ortiz Gracia:</t>
        </r>
        <r>
          <rPr>
            <sz val="9"/>
            <color indexed="81"/>
            <rFont val="Tahoma"/>
            <family val="2"/>
          </rPr>
          <t xml:space="preserve">
es necesario condicionarlo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Jeimy Paola Ortiz Gracia</author>
  </authors>
  <commentList>
    <comment ref="L7" authorId="0" shapeId="0" xr:uid="{00000000-0006-0000-0600-000001000000}">
      <text>
        <r>
          <rPr>
            <b/>
            <sz val="9"/>
            <color indexed="81"/>
            <rFont val="Tahoma"/>
            <family val="2"/>
          </rPr>
          <t>Jeimy Paola Ortiz Gracia:</t>
        </r>
        <r>
          <rPr>
            <sz val="9"/>
            <color indexed="81"/>
            <rFont val="Tahoma"/>
            <family val="2"/>
          </rPr>
          <t xml:space="preserve">
es necesario condicionarlo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Leandry Luz Vargas Alvarez</author>
  </authors>
  <commentList>
    <comment ref="B4" authorId="0" shapeId="0" xr:uid="{00000000-0006-0000-0700-000001000000}">
      <text>
        <r>
          <rPr>
            <sz val="9"/>
            <color indexed="81"/>
            <rFont val="Tahoma"/>
            <family val="2"/>
          </rPr>
          <t>Adicione otros aportes concertados con el Gerente Público, que se susciten en relación a la naturaleza de su entidad.</t>
        </r>
      </text>
    </comment>
  </commentList>
</comments>
</file>

<file path=xl/sharedStrings.xml><?xml version="1.0" encoding="utf-8"?>
<sst xmlns="http://schemas.openxmlformats.org/spreadsheetml/2006/main" count="628" uniqueCount="343">
  <si>
    <r>
      <t>CONCERTACION</t>
    </r>
    <r>
      <rPr>
        <b/>
        <sz val="11"/>
        <rFont val="Times New Roman"/>
        <family val="1"/>
      </rPr>
      <t xml:space="preserve"> COMPROMISOS ESTRATEGICOS Y/O INSTITUCIONALES </t>
    </r>
  </si>
  <si>
    <t>1. Identificacion</t>
  </si>
  <si>
    <t>1.1. Nombre de la Entidad:</t>
  </si>
  <si>
    <t xml:space="preserve">Departamento Administrativo de la Funcion Publica </t>
  </si>
  <si>
    <t xml:space="preserve">1.2. Dependencia </t>
  </si>
  <si>
    <t xml:space="preserve">Direccion de Empleo Publico </t>
  </si>
  <si>
    <t>1.3. Nombre Gerente Publico</t>
  </si>
  <si>
    <t>Alex Rios</t>
  </si>
  <si>
    <t xml:space="preserve">1.4. Nombre Superior Jerarquio </t>
  </si>
  <si>
    <t>Daniel Gomez</t>
  </si>
  <si>
    <t xml:space="preserve">1.5. Fecha Sucripcion Acuerdo de Gestion </t>
  </si>
  <si>
    <t xml:space="preserve">1.6.Vigencia del Acuerdo de Gestion </t>
  </si>
  <si>
    <t>desde: 17/01/2014</t>
  </si>
  <si>
    <t>hasta: 31/12/2014</t>
  </si>
  <si>
    <t xml:space="preserve">2. Concertacion </t>
  </si>
  <si>
    <t xml:space="preserve">Componentes </t>
  </si>
  <si>
    <t xml:space="preserve">2.7. Observaciones </t>
  </si>
  <si>
    <t xml:space="preserve">N° </t>
  </si>
  <si>
    <t xml:space="preserve">2.1. Peso </t>
  </si>
  <si>
    <t xml:space="preserve">2.2. Compromisos Estrategicos y/o Institucionales </t>
  </si>
  <si>
    <t>2.3. Actividades</t>
  </si>
  <si>
    <t xml:space="preserve">2.4. Meta </t>
  </si>
  <si>
    <t>2.5. Indicador</t>
  </si>
  <si>
    <t xml:space="preserve">2.6. Fecha inicio-fin </t>
  </si>
  <si>
    <t>Gerente Publico</t>
  </si>
  <si>
    <t xml:space="preserve">Superior Jerarquico </t>
  </si>
  <si>
    <t xml:space="preserve">1. </t>
  </si>
  <si>
    <t xml:space="preserve">Elaboracion de los componentes a incluir en el PND 2015-2018 en materia de Empleo Publico </t>
  </si>
  <si>
    <t>1. Evaluar los proyectos y metas establecidos en el PND 2010-2014</t>
  </si>
  <si>
    <t>N° de actividades realizadas en el periodo establecido/N° de actividades programadas en el periodo establecido</t>
  </si>
  <si>
    <t>01/03/2014 - 03/06/2014</t>
  </si>
  <si>
    <t>2. Realizar reuniones con los lideres de proyecto para definir metodologia y seguimiento a las propuestas</t>
  </si>
  <si>
    <t xml:space="preserve">3. Definir y evaluar las propuestas presentadas </t>
  </si>
  <si>
    <t xml:space="preserve">4. Elaborar el documento propuesta para presentar  la Direccion General </t>
  </si>
  <si>
    <t>2.</t>
  </si>
  <si>
    <t xml:space="preserve">Seguimiento al cumplimiento de las metas establecidas para la implementacion del SIGEP a nivel nacional y territorial  </t>
  </si>
  <si>
    <t xml:space="preserve">Definir las metas de capacitacion, asesoria y seguimiento para la vigencia 2014,  nivel ncional y territorial </t>
  </si>
  <si>
    <t xml:space="preserve">Porcentaje de cumplimiento de cronograma de actividades, proyecto SIGEP </t>
  </si>
  <si>
    <t>02/02/2014-02/03/2014</t>
  </si>
  <si>
    <t>realizar reuniones con los coordinadores asignados para el seguimiento al cronograma de actividades</t>
  </si>
  <si>
    <t>02/03/2014-28/11/2014</t>
  </si>
  <si>
    <t xml:space="preserve">seguimiento al indicador de crecimiento de hojas de vida y vinculacion de subsistema de recursos humanos </t>
  </si>
  <si>
    <t>02/03/2014- 28/11/2014</t>
  </si>
  <si>
    <t>3.</t>
  </si>
  <si>
    <t xml:space="preserve">Definicion del modelo estrategico de planeacion del recurso humano </t>
  </si>
  <si>
    <t>Seguimiento al diagnostico de aplicabilidad del modelo estrategico de planeacion del recurso humano</t>
  </si>
  <si>
    <t xml:space="preserve">reuniones periodicas con el equipo de trabajo para definir metodologia de revision </t>
  </si>
  <si>
    <t xml:space="preserve">acompañamiento y seguimiento a la prueba piloto de implementacion </t>
  </si>
  <si>
    <t xml:space="preserve">Total </t>
  </si>
  <si>
    <t xml:space="preserve">Firma del Superior Jerarquico </t>
  </si>
  <si>
    <t xml:space="preserve">Firma del Gerente Publico </t>
  </si>
  <si>
    <t xml:space="preserve"> Objetivos institucionales</t>
  </si>
  <si>
    <t>Son los definidos en la planeación institucional en concordancia con lo establecido con el Plan Nacional de Desarrollo, el Plan Estratégico Sectorial, el Plan Estratégico Institucional y el Plan de Acción Anual y que deberán estar relacionados con los compromisos de cada gerente público.</t>
  </si>
  <si>
    <t>Compromisos Gerenciales</t>
  </si>
  <si>
    <t>Comprenden los resultados a ser medidos, cuantificados y verificados que adelantará el gerente público para el cumplimiento efectivo de los objetivos de la entidad. Se sugiere que los compromisos acordados en el ejercicio de la concertación deban ser mínimo 3 y máximo 5 por cada Gerente público.</t>
  </si>
  <si>
    <t>Indicador</t>
  </si>
  <si>
    <t>Es la representación cuantitativa en número o porcentaje que debe ser verificable objetivamente y mediante el cual se determina el cumplimiento de los compromisos gerenciales.</t>
  </si>
  <si>
    <t>Fecha inicio – fin</t>
  </si>
  <si>
    <t>Corresponde al lapso de ejecución del compromiso concertado en el cual deberán adelantarse las acciones necesarias para el cumplimiento del mismo.</t>
  </si>
  <si>
    <t>Actividades</t>
  </si>
  <si>
    <t>Corresponden a las principales acciones definidas por el gerente público que harán posible el logro de los compromisos gerenciales generando así las evidencias que permitan el seguimiento a la gestión. Estas no deberán ser menos de 3 ni más de 5 por cada compromiso gerencial.</t>
  </si>
  <si>
    <r>
      <t>Peso</t>
    </r>
    <r>
      <rPr>
        <sz val="12"/>
        <color rgb="FF000000"/>
        <rFont val="Arial"/>
        <family val="2"/>
      </rPr>
      <t xml:space="preserve"> </t>
    </r>
    <r>
      <rPr>
        <b/>
        <sz val="12"/>
        <color rgb="FF000000"/>
        <rFont val="Arial"/>
        <family val="2"/>
      </rPr>
      <t>ponderado</t>
    </r>
  </si>
  <si>
    <t>Porcentaje de cumplimiento programado al primer semestre</t>
  </si>
  <si>
    <t>Se registra el porcentaje programado de cumplimiento de cada compromiso gerencial para este periodo.</t>
  </si>
  <si>
    <t>Porcentaje de cumplimiento de indicador primer semestre</t>
  </si>
  <si>
    <t>Se verifica el avance de los compromisos e indicadores definidos en la etapa de concertación y se registra el resultado del indicador asociado al compromiso con corte al primer semestre del año.</t>
  </si>
  <si>
    <t>Observaciones del avance y Oportunidades de mejora</t>
  </si>
  <si>
    <t>Se registran los aspectos de mejora para el cumplimiento de los compromisos concertados que se encuentren retrasados conforme a lo programado.</t>
  </si>
  <si>
    <t>Porcentaje de cumplimiento programado al segundo semestre:</t>
  </si>
  <si>
    <t>Se registra el porcentaje programado de cumplimiento de cada compromiso gerencial durante este periodo.</t>
  </si>
  <si>
    <t>Porcentaje de cumplimiento de indicador segundo semestre</t>
  </si>
  <si>
    <t>Porcentaje de cumplimiento del año</t>
  </si>
  <si>
    <t>Se refiere al resultado final alcanzado, que se obtiene de la sumatoria entre el cumplimiento del primer y segundo semestre de acuerdo con lo concertado.</t>
  </si>
  <si>
    <t>Resultado</t>
  </si>
  <si>
    <t xml:space="preserve">Será el porcentaje de cumplimiento de los compromisos gerenciales del año de acuerdo con el peso ponderado que se asignó al compromiso institucional. </t>
  </si>
  <si>
    <t>Evidencias</t>
  </si>
  <si>
    <t>Comprende los soportes que acompañan la ejecución de los compromisos gerenciales y que pueden encontrarse de forma física y/o virtual. Para ello se deberá consignar una breve descripción del producto o actividad indicada como evidencia, así como la ubicación de la misma ya sea en medios físicos o electrónicos.</t>
  </si>
  <si>
    <t>Objetivos institucionales</t>
  </si>
  <si>
    <t>Compromisos gerenciales</t>
  </si>
  <si>
    <t xml:space="preserve"> Indicador</t>
  </si>
  <si>
    <t xml:space="preserve">Fecha inicio-fin dd/mm/aa </t>
  </si>
  <si>
    <t>Peso ponderado</t>
  </si>
  <si>
    <t xml:space="preserve">Avance </t>
  </si>
  <si>
    <t xml:space="preserve">Resultado </t>
  </si>
  <si>
    <t>% cumplimiento programado a 1er semestre</t>
  </si>
  <si>
    <t>% cumplimiento de Indicador 1er Semestre</t>
  </si>
  <si>
    <t>Observaciones del avance y oportunidad de mejora</t>
  </si>
  <si>
    <t>% cumplimiento programado a 2° semestre</t>
  </si>
  <si>
    <t>% Cumplimiento de indicador 2° Semestre</t>
  </si>
  <si>
    <t xml:space="preserve">Descripción </t>
  </si>
  <si>
    <t xml:space="preserve">Ubicación </t>
  </si>
  <si>
    <t xml:space="preserve">FECHA </t>
  </si>
  <si>
    <t>VIGENCIA</t>
  </si>
  <si>
    <t xml:space="preserve">Firma del Gerente Público </t>
  </si>
  <si>
    <t>SEGUIMIENTO COMPROMISOS ESTRATEGICOS Y/O INSTITUCIONALES</t>
  </si>
  <si>
    <t xml:space="preserve">1.5 Fecha Sucripcion Acuerdo de Gestion </t>
  </si>
  <si>
    <t xml:space="preserve">1.6. Vigencia del Acuerdo de Gestion </t>
  </si>
  <si>
    <t>desde: 17/03/2014</t>
  </si>
  <si>
    <r>
      <t>1.7. Periodo</t>
    </r>
    <r>
      <rPr>
        <b/>
        <sz val="11"/>
        <color rgb="FFFF0000"/>
        <rFont val="Times New Roman"/>
        <family val="1"/>
      </rPr>
      <t xml:space="preserve"> </t>
    </r>
    <r>
      <rPr>
        <b/>
        <sz val="11"/>
        <rFont val="Times New Roman"/>
        <family val="1"/>
      </rPr>
      <t xml:space="preserve">de seguimiento </t>
    </r>
  </si>
  <si>
    <t>hasta: 17/06/2014</t>
  </si>
  <si>
    <t>3. Evaluacion</t>
  </si>
  <si>
    <t xml:space="preserve">2.4 Meta </t>
  </si>
  <si>
    <t xml:space="preserve">3.1. Resultado </t>
  </si>
  <si>
    <t xml:space="preserve">3.2. Acumulado </t>
  </si>
  <si>
    <t>3.3. Resultado peso POA</t>
  </si>
  <si>
    <t>3.4. Analisis</t>
  </si>
  <si>
    <t>3.5. Evidencias</t>
  </si>
  <si>
    <t>I trimestre</t>
  </si>
  <si>
    <t>II trimestre</t>
  </si>
  <si>
    <t>III trimestre</t>
  </si>
  <si>
    <t xml:space="preserve">IV trimestre </t>
  </si>
  <si>
    <t xml:space="preserve">% Avance </t>
  </si>
  <si>
    <t xml:space="preserve">Descripcion </t>
  </si>
  <si>
    <t xml:space="preserve">en los primeros tres meses de gestion se cumplieron todas las actividades propuestas, teniendo como producto final el documento de los programas y proyectos aprobado por la Direccion General para incluir en el PND 2015-2018  </t>
  </si>
  <si>
    <t xml:space="preserve">Listas de asistencia de reuniones y mesas de trabajo para definir programas y proyectos. Doumento de propuestas y aprobacion por la Direccion General   </t>
  </si>
  <si>
    <t>las evidencias se encuentran en la ruta dep_documentos_DEP2014_PND 2015-2018</t>
  </si>
  <si>
    <t xml:space="preserve">El compromiso estrategico se cumple al 100% en los primeros tres meses ya que es una actividad planeada para este periodo, por lo tanto no se tienen resultados de II a IV trimestre </t>
  </si>
  <si>
    <t xml:space="preserve">Definir las metas de capacitacion, asesoria y seguimiento para la vigencia 2014,  nivel nacional y territorial </t>
  </si>
  <si>
    <t>02/02/2014-28/11/2014</t>
  </si>
  <si>
    <t xml:space="preserve">4. Control de Cambios </t>
  </si>
  <si>
    <t>4.1. Componente</t>
  </si>
  <si>
    <t>4.2. Ajuste/Cambio</t>
  </si>
  <si>
    <t xml:space="preserve">4.3. Control de Cambios </t>
  </si>
  <si>
    <t xml:space="preserve">4.4. Fecha de Cambio </t>
  </si>
  <si>
    <t xml:space="preserve">4.5. Evidencia </t>
  </si>
  <si>
    <t xml:space="preserve">4.6. Firma del Superior Jerarquico </t>
  </si>
  <si>
    <t xml:space="preserve">4.7. Firma del Gerente Publico </t>
  </si>
  <si>
    <t xml:space="preserve">Peso </t>
  </si>
  <si>
    <t>el peso actual del proyeto SIGEP es de 30%, sin embargo se aumenta al 40%</t>
  </si>
  <si>
    <t xml:space="preserve">De acuerdo al peso establecido, es necesario aumentar el peso de el compromiso estrategico y/o institucional al proyecto SIGEP y disminuyendo el peso a la definicion del modelo estrategico de planeacion de recurso humano, debido a que el alcance del proyecto SIGEP tiene una cobertura mas amplia   </t>
  </si>
  <si>
    <t>la evidencia que soporta el cambio es el plan de proyecto de SIGEP, donde se especifica el alcance del mismo y se encuentra en la ruta xxx</t>
  </si>
  <si>
    <t>Compromiso Estrategico y/o Institucional</t>
  </si>
  <si>
    <t xml:space="preserve">Indicador </t>
  </si>
  <si>
    <t xml:space="preserve">Fecha de Inicio - fin </t>
  </si>
  <si>
    <t>desde: 17/06/2014</t>
  </si>
  <si>
    <t>hasta: 17/09/2014</t>
  </si>
  <si>
    <t>desde: 17/09/2014</t>
  </si>
  <si>
    <t>Compromisos administrativos</t>
  </si>
  <si>
    <t>Aportes adicionales</t>
  </si>
  <si>
    <t xml:space="preserve">Puntaje de aporte </t>
  </si>
  <si>
    <t>Acción de mejora</t>
  </si>
  <si>
    <t>MECI y Sistema de Gestión de Calidad</t>
  </si>
  <si>
    <t>Política de Salud y Seguridad en el Trabajo</t>
  </si>
  <si>
    <t>Plan Institucional de Capacitación.</t>
  </si>
  <si>
    <t xml:space="preserve">Sistema de Estimulos para servidores públicos </t>
  </si>
  <si>
    <t>Facilitar la Participación Ciudadana en la gestión</t>
  </si>
  <si>
    <t>Promover espacios de Rendición de Cuentas de su gestión a la ciudadanía</t>
  </si>
  <si>
    <t xml:space="preserve">Desarrollo y uso de tecnologías de la información </t>
  </si>
  <si>
    <t>Actualización permanente del Sistema de Información para la Gestión del Empleo Público-SIGEP</t>
  </si>
  <si>
    <t>Apropiación de los valores de la entidad</t>
  </si>
  <si>
    <t>El superior gerarquico evalúa una vez al final de cada vigencia.</t>
  </si>
  <si>
    <t xml:space="preserve">1. Identificacion </t>
  </si>
  <si>
    <t>1.2. Nombre Gerente Publico</t>
  </si>
  <si>
    <t xml:space="preserve">1.3. Nombre Superior Jerarquio </t>
  </si>
  <si>
    <t xml:space="preserve">1.3. Fecha Sucripcion Acuerdo de Gestion </t>
  </si>
  <si>
    <t xml:space="preserve">1.4.Vigencia del Acuerdo de Gestion </t>
  </si>
  <si>
    <t>Asigne el puntaje de importancia que se le da a cada compromiso respecto a los demás, teniendo en cuenta la planeación estratégica de la Entidad, si el compromiso es de mayor importancia, entonces su peso será mayor, siendo la totalidad de los mismos 100%.</t>
  </si>
  <si>
    <t xml:space="preserve">Se entienden por compromisos institucionales los adquiridos para llevar a cabo el cumplimiento de los objetivos y metas estratégicas. Todo ello se concreta en el “Plan Operativo de Acción” (POA) de cada entidad pública. </t>
  </si>
  <si>
    <t>son las acciones que se realizan para ejecutar el compromiso estratégico/institucional. Estas actividades coinciden con las establecidas en la planeación institucional.</t>
  </si>
  <si>
    <t>escriba el numero asignado para la meta a la que corresponde el compromiso en el “Plan Operativo de Acción” (POA).</t>
  </si>
  <si>
    <t>Son el mecanismo para valorar el cumplimiento de las metas establecidas y el progreso de los compromisos institucionales. Se recomienda que la definición de los indicadores se realice con el apoyo de la oficina de planeación.</t>
  </si>
  <si>
    <t>Se debe establecer el periodo en el que se ejecutará el compromiso institucional.</t>
  </si>
  <si>
    <t>2.7 Obervaciones /Gerente Publico</t>
  </si>
  <si>
    <t>2.7 Obervaciones /Superior Jerarquio</t>
  </si>
  <si>
    <t xml:space="preserve">3. Evaluacion </t>
  </si>
  <si>
    <t xml:space="preserve">3.2. Acumulado/ % Avance </t>
  </si>
  <si>
    <t xml:space="preserve">3.5. Evidencias/Descripcion </t>
  </si>
  <si>
    <t xml:space="preserve">3.5. Evidencias/Ubicación </t>
  </si>
  <si>
    <t xml:space="preserve">Firma del Superior Jerárquico </t>
  </si>
  <si>
    <t>Criterio de valoración</t>
  </si>
  <si>
    <t>Puntaje</t>
  </si>
  <si>
    <t xml:space="preserve">Es consistente en su comportamiento, da ejemplo e influye en otros,  es un referente en su organización  y trasciende su entorno de gestión. </t>
  </si>
  <si>
    <t>Es consistente en su comportamiento y se destaca entre sus pares y en los entonos donde se desenvuelve.  Puede afianzar.</t>
  </si>
  <si>
    <t>Su comportamiento se evidencia de manera regular en los entornos en los que se desenvuelve. Puede mejorar.</t>
  </si>
  <si>
    <t xml:space="preserve">No es consistente en su comportamiento, requiere de acompañamiento. Puede mejorar.   </t>
  </si>
  <si>
    <t>Su comportamiento no se manifiesta, requiere de retroalimentación directa y acompañamiento. Puede mejorar.</t>
  </si>
  <si>
    <t>Esta valoración contempla la percepción que el superior jerárquico, el par y los subalternos tienen sobre las competencias comunes y directivas del Gerente Público.</t>
  </si>
  <si>
    <t>Competencias y conductas asociadas</t>
  </si>
  <si>
    <t>Son las establecidas en el Decreto 815 de 2018 que modifica el artículo 2.2.4.7 del Decreto 1083 de 2015.</t>
  </si>
  <si>
    <t>Evaluación anterior</t>
  </si>
  <si>
    <t>Se registra la información de la última evaluación disponible, resultado de la evaluación de competencias de la evaluación anterior. En caso de no contar con información se deja en blanco la casilla en mención.</t>
  </si>
  <si>
    <t>Evaluación actual</t>
  </si>
  <si>
    <t xml:space="preserve">Este resultado se obtiene de la valoración de cada una de las conductas asociadas a todas las competencias en una escala de 1 a 5, obteniendo por cada competencia un promedio simple. Este valor debe multiplicarse por el porcentaje previamente asignado a cada evaluador (superior jerárquico, 60%; par, 20%; subordinados, 20%, a quienes se le dará la opción de dar o no a conocer su identidad.) </t>
  </si>
  <si>
    <t>Comentarios para la retroalimentación</t>
  </si>
  <si>
    <t>El superior jerárquico visualiza la totalidad de la valoración integral de competencias e identifica  y registra las fortalezas y oportunidades de desarrollo del gerente público que acompañan su gestión.</t>
  </si>
  <si>
    <t>Evaluación final</t>
  </si>
  <si>
    <t>Es el resultado final de la valoración realizada por su superior jerárquico, el par y sus subalternos de las competencias comunes y directivas.</t>
  </si>
  <si>
    <t>Es consistente en su comportamiento, da ejemplo e influye en otros,  es un referente en su organización  y trasciende su entorno de gestión.</t>
  </si>
  <si>
    <t>Es consistente en su comportamiento y se destaca entre sus pares y en los entornos donde se desenvuelve.  Puede afianzar.</t>
  </si>
  <si>
    <t>Competencias comunes
y directivas</t>
  </si>
  <si>
    <t>Conductas asociadas</t>
  </si>
  <si>
    <t xml:space="preserve">Comentarios para la retroalimentación </t>
  </si>
  <si>
    <t>Superior</t>
  </si>
  <si>
    <t>Par</t>
  </si>
  <si>
    <t>Subalterno</t>
  </si>
  <si>
    <t>Visión estratégica</t>
  </si>
  <si>
    <t>Traduce la visión y logra que cada miembro del equipo se comprometa y aporte, en un entorno participativo y de toma de decisiones.</t>
  </si>
  <si>
    <t>Total Puntaje del valorador</t>
  </si>
  <si>
    <t>Liderazgo efectivo</t>
  </si>
  <si>
    <t>Forma equipos y les delega responsabilidades y tareas en función de las competencias, el potencial y los intereses de los miembros del equipo.</t>
  </si>
  <si>
    <t>Crea compromiso y moviliza a los miembros de su equipo a gestionar, aceptar retos, desafíos y directrices, superando intereses personales para alcanzar las metas.</t>
  </si>
  <si>
    <t>Brinda apoyo y motiva a su equipo en momentos de adversidad, a la vez que comparte las mejores prácticas y desempeños y celebra el éxito con su gente, incidiendo positivamente en la calidad de vida laboral.</t>
  </si>
  <si>
    <t>Propicia, favorece y acompaña las condiciones para generar y mantener un clima laboral positivo en un entorno de inclusión.</t>
  </si>
  <si>
    <t>Fomenta la comunicación clara y concreta en un entorno de respeto</t>
  </si>
  <si>
    <t>Total Puntaje Evaluador</t>
  </si>
  <si>
    <t>Planeación</t>
  </si>
  <si>
    <t>Prevé situaciones y escenarios futuros</t>
  </si>
  <si>
    <t>Establece los planes de acción necesarios para el desarrollo de los objetivos estratégicos, teniendo en cuenta actividades, responsables, plazos y recursos requeridos; promoviendo altos estándares de desempeño</t>
  </si>
  <si>
    <t>Hace seguimiento a la planeación institucional, con base en los indicadores y metas planeadas, verificando que se realicen los ajustes y retroalimentando el proceso.</t>
  </si>
  <si>
    <t>Orienta la planeación institucional con una visión estratégica, que tiene en cuenta las necesidades y expectativas de los usuarios y ciudadanos</t>
  </si>
  <si>
    <t>Optimiza el uso de los recursos.</t>
  </si>
  <si>
    <t>Concreta oportunidades que generan valor a corto, mediano y largo plazo.</t>
  </si>
  <si>
    <t>Toma de
decisiones</t>
  </si>
  <si>
    <t>Elige con oportunidad, entre las alternativas disponibles, los proyectos a realizar, estableciendo responsabilidades precisas con base en las prioridades de la entidad.</t>
  </si>
  <si>
    <t>Toma en cuenta la opinión técnica de los miembros de su equipo al analizar las alternativas existentes para tomar una decisión y desarrollarla.</t>
  </si>
  <si>
    <t>Decide en situaciones de alta complejidad e incertidumbre teniendo en consideración la consecución de logros y objetivos de la entidad.</t>
  </si>
  <si>
    <t>Efectúa los cambios que considera necesarios para solucionar los problemas detectados o atender situaciones particulares y se hace responsable de la decisión tomada.</t>
  </si>
  <si>
    <t>Detecta amenazas y oportunidades frente a posibles decisiones y elige de forma pertinente.</t>
  </si>
  <si>
    <t>Asume los riesgos de las decisiones tomadas</t>
  </si>
  <si>
    <t>Gestión del
desarrollo de las
personas</t>
  </si>
  <si>
    <t>Identifica las competencias de los miembros del equipo, las evalúa y las impulsa activamente para su desarrollo y aplicación a las tareas asignadas.</t>
  </si>
  <si>
    <t>Promueve la formación de equipos con interdependencias positivas y genera espacios de aprendizaje colaborativo, poniendo en común experiencias, hallazgos y problemas.</t>
  </si>
  <si>
    <t>Organiza los entornos de trabajo para fomentar la polivalencia profesional de los miembros del equipo, facilitando la rotación de puestos y de tareas.</t>
  </si>
  <si>
    <t>Asume una función orientadora para promover y afianzar las mejores prácticas y desempeños.</t>
  </si>
  <si>
    <t>Empodera a los miembros del equipo dándoles autonomía y poder de decisión, preservando la equidad interna y generando compromiso en su equipo de trabajo.</t>
  </si>
  <si>
    <t>Se capacita permanentemente y actualiza sus competencias y estrategias directivas</t>
  </si>
  <si>
    <t>Pensamiento
Sistémico</t>
  </si>
  <si>
    <t>Integra varias áreas de conocimiento para interpretar las interacciones del entorno.</t>
  </si>
  <si>
    <t>Comprende y gestiona las interrelaciones entre las causas y los efectos dentro de los diferentes procesos en los que participa.</t>
  </si>
  <si>
    <t>Identifica la dinámica de los sistemas en los que se ve inmerso y sus conexiones para afrontar los retos del entorno.</t>
  </si>
  <si>
    <t>Participa activamente en el equipo considerando su complejidad e interdependencia para impactar en los resultados esperados.</t>
  </si>
  <si>
    <t>Influye positivamente al equipo desde una perspectiva sistémica, generando una dinámica propia que integre diversos enfoques para interpretar el entorno</t>
  </si>
  <si>
    <t>Resolución de
conflictos</t>
  </si>
  <si>
    <t>Elige con oportunidad, entre muchas alternativas, los proyectos a realizar.</t>
  </si>
  <si>
    <t>Efectúa cambios complejos y comprometidos en sus actividades o en las funciones que tiene asignadas cuando detecta problemas o dificultades para su realización.</t>
  </si>
  <si>
    <t>Decide bajo presión.</t>
  </si>
  <si>
    <t>Decide en situaciones de alta complejidad e incertidumbre.</t>
  </si>
  <si>
    <t>TOTAL</t>
  </si>
  <si>
    <t>Firma Superior Jerárquico</t>
  </si>
  <si>
    <t>FORMATO DE CONCERTACIÓN Y EVALUACIÓN DE COMPROMISOS GERENCIALES</t>
  </si>
  <si>
    <t>Nombre completo y cargo del Superior Jerárquico</t>
  </si>
  <si>
    <t>Nombre completo y cargo del Gerente Público</t>
  </si>
  <si>
    <t>FORMATO DE VALORACIÓN DE COMPETENCIAS</t>
  </si>
  <si>
    <t xml:space="preserve">Nombre completo y cargo del Superior Jerárquico </t>
  </si>
  <si>
    <t>Establecer las distintas etapas que permitan concertar, formalizar, hacer seguimiento y evaluar el cumplimiento en el rendimiento de los Gerentes Públicos mediante los acuerdos de gestión a los gerentes públicos de Empresa Públicas de Cundinamarca, para el cumplimiento de la normatividad vigente y cumplimiento a los objetivos institucionales.</t>
  </si>
  <si>
    <t xml:space="preserve"> Objetivo</t>
  </si>
  <si>
    <t>Alcance</t>
  </si>
  <si>
    <t>El acuerdo de gestión debe evaluarlo el superior jerárquico del gerente público y esta función es indelegable.
En las entidades del orden territorial es gerente público quien cumple las cuatro condiciones siguientes: 1. Ser funcionario público 2. Pertenecer al nivel directivo 3. Ocupar un empleo de libre nombramiento y remoción 4. No estar desempeñando el cargo de: Secretario de Despacho, Director, Gerente, Rector de Institución de Educación Superior distinto a los entes universitarios autónomos. (Ver artículo 47 de la Ley 909 de 2004)</t>
  </si>
  <si>
    <t>El procedimiento de acuerdos de gestión para cargos definidos como gerentes públicos Inicia con la concertación de los compromisos gerenciales y finaliza con la evaluación del acuerdo de gestión.
El registro de acuerdos de gestión de realiza al ingreso del gerente público, cambio de cargo, encargo mayor a tres meses, o retiro.</t>
  </si>
  <si>
    <t>Generalidades</t>
  </si>
  <si>
    <t>Concertar el acuerdo de Gestión entre el superior jerárquico y cada gerente público, entendiendo la concertación como un espacio de intercambio de expectativas personales y organizacionales, que se traducen en los compromisos gerenciales sin que se vea afectada la facultad que tiene el nominador para decidir.
El acuerdo de gestión es producto del plan estratégico anual, establecido en los objetivos estratégicos,  eje estratégico y meta.</t>
  </si>
  <si>
    <t>Concertar acuerdo de gestión</t>
  </si>
  <si>
    <t>Revisar concertación acuerdo</t>
  </si>
  <si>
    <t>Validar cada directivo con la Dirección de Planeación los compromisos concertados con su superior jerárquico de acuerdo con la estructura de la EPC, los compromisos de su área a cargo teniendo en cuenta los planes, programas y políticas oficiales publicados en la página web de la empresa (plan indicativo, planes estratégicos e institucionales de la entidad, entre otros), así como considerando los lineamientos estratégicos internos que se tengan para el direccionamiento del área en la correspondiente vigencia del Acuerdo de Gestión. Si se presentan diferencias en los acuerdos concertados y el plan estratégico de hará devolución para realizar concertación.
La Dirección de Gestión Humana y Administrativa verificará que el acuerdo concertado esté metodológicamente correcto.</t>
  </si>
  <si>
    <t>Firmar el acuerdo de gestión validado por la Dirección de Planeación y la Dirección de Gestión Humana y Administrativa.</t>
  </si>
  <si>
    <t>ORIENTACIONES GENERALES</t>
  </si>
  <si>
    <t>Formalizar el acuerdo de gestión</t>
  </si>
  <si>
    <t>INSTRUCTIVO</t>
  </si>
  <si>
    <t>Evaluación  compromisos gerenciales y competencias</t>
  </si>
  <si>
    <t>Nombres y apellidos</t>
  </si>
  <si>
    <t>Dependencia</t>
  </si>
  <si>
    <t>Cargo</t>
  </si>
  <si>
    <t>Fecha concertación</t>
  </si>
  <si>
    <t>Fecha Evaluación</t>
  </si>
  <si>
    <t>Fecha de Ingreso a EPC</t>
  </si>
  <si>
    <t>INFORMACIÓN GERENTE PÚBLICO  EVALUADO</t>
  </si>
  <si>
    <t>EVALUACIÓN</t>
  </si>
  <si>
    <t>RESULTADO</t>
  </si>
  <si>
    <t>TOTAL EVALUACIÓN COMPROMISOS GERENCIALES</t>
  </si>
  <si>
    <t>DESCRIPCIÓN</t>
  </si>
  <si>
    <t>ESTADO</t>
  </si>
  <si>
    <t>En la fecha _____________________ se le notifica a _______________________________________________ el resultado total de la Evaluación Anual de Acuerdo de Gestión del Gerente Público correspondiente al año ______. Se le entrega copia del resultado.</t>
  </si>
  <si>
    <t>Competencias objeto de mejoramiento priorizadas con base en los puntajes finales.</t>
  </si>
  <si>
    <t>Periodo de evaluación</t>
  </si>
  <si>
    <t>Fecha fin</t>
  </si>
  <si>
    <t>Fecha inicio</t>
  </si>
  <si>
    <t>I. IDENTIFICACIÓN</t>
  </si>
  <si>
    <t>II. Cumplimiento de Plan Estratégico</t>
  </si>
  <si>
    <t>III. Cumplimiento de tareas asignadas por la Gerencia</t>
  </si>
  <si>
    <t>Estrategias y acciones específicas de mejoramiento. Pueden ser nuevas o continuación de las anteriores</t>
  </si>
  <si>
    <t>IV. Plan de desarrollo directivo</t>
  </si>
  <si>
    <t>Nombre completo y cargo quien valida registros de Dirección de Planeación</t>
  </si>
  <si>
    <t>Nombre completo y cargo quien valida registros de Dirección de Gestión Humana y Administrativa</t>
  </si>
  <si>
    <t>se verifica el avance de los compromisos e indicadores definidos en la etapa de concertación y se registra el resultado del indicador asociado al compromiso con corte al segundo semestre del año (no acumulado). Este deberá expresarse en términos porcentuales reflejando lo ejecutado frente a lo programado durante este periodo.</t>
  </si>
  <si>
    <t>VALORACIÓN</t>
  </si>
  <si>
    <t>Reporte de número de actividades cumplidas, en ejecución o no ejecutadas.</t>
  </si>
  <si>
    <t>Porcentaje de cumplimiento respecto al total de actividades asignadas.</t>
  </si>
  <si>
    <t>Competencias objeto de mejoramiento priorizadas con base en los puntajes finales</t>
  </si>
  <si>
    <t>Determinar las competencias que su calificación fue igual o inferior a 3.</t>
  </si>
  <si>
    <t>Definir actividades que se desarrollaran para mejoramiento y desarrollo de competencias que no alcanzaron resultados esperados.</t>
  </si>
  <si>
    <t>Realizar la evaluación con corte al I semestre (30 junio)  y II semestre (31 diciembre) de cada vigencia, o cuando se presente novedad de retiro.
Se registrarán los valores dados en la evaluación de cumplimiento del acuerdo de gestión de compromisos gerenciales y valoración de competencias, cada evaluación que no supere los grados de aceptación deberá generarse un plan de desarrollo directivo.</t>
  </si>
  <si>
    <t>Para llevar a cabo el ejercicio de valoración de las competencias se dispone el formato, se incluyen los campos cuyo alcance es el siguiente:
Las competencias se valorarán en una escala de 1 a 5 que mide el desarrollo de las conductas esperadas, de acuerdo a los siguientes criterios de valoración:</t>
  </si>
  <si>
    <t xml:space="preserve">Nombre del Servidor Público: </t>
  </si>
  <si>
    <t xml:space="preserve">Cargo que desempeña: </t>
  </si>
  <si>
    <t>RENDICIÓN DE CUENTAS SEGURIDAD Y SALUD EN EL TRABAJO</t>
  </si>
  <si>
    <t>20. Procurar el cuidado integral de su salud.</t>
  </si>
  <si>
    <t>22. Cumplir las normas, reglamentos, e instrucciones del SG-SST</t>
  </si>
  <si>
    <t>23. Participar en las actividades de capacitación en seguridad y salud en el trabajo definido en el plan de capacitación del SG-SST</t>
  </si>
  <si>
    <t>25. Suministrar información clara, veraz y oportuna de su estado de salud</t>
  </si>
  <si>
    <t>TOTAL PARCIAL RENDICIÓN DE CUENTAS</t>
  </si>
  <si>
    <t>PUNTAJE OBTENIDO</t>
  </si>
  <si>
    <t>ANÁLISIS DEL RESULTADO</t>
  </si>
  <si>
    <t>ALTO ( 100%-85%)</t>
  </si>
  <si>
    <t>MEDIO (84%-50%)</t>
  </si>
  <si>
    <t>Se debe implementar plan de mejoramiento para mejorar su desempeño y cumplir con sus responsabilidades frente al SST</t>
  </si>
  <si>
    <t>BAJO(49%-10%)</t>
  </si>
  <si>
    <t>FIRMA Y NOMBRE DEL EMPLEADO</t>
  </si>
  <si>
    <t>FIRMA Y NOMBRE DE QUIEN SOCIALIZA</t>
  </si>
  <si>
    <t>CÓDIGO: GH-F435</t>
  </si>
  <si>
    <t>FECHA: 07/11/2024</t>
  </si>
  <si>
    <t xml:space="preserve">PÁGINA: </t>
  </si>
  <si>
    <t>II. CUMPLIMIENTO DEL PLAN ESTRATÉGICO</t>
  </si>
  <si>
    <t>CONCERTACIÓN</t>
  </si>
  <si>
    <t>III. CUMPLIMIENTO DE TAREAS ASIGNADAS POR LA GERENCIA</t>
  </si>
  <si>
    <t xml:space="preserve">IV. PLAN DE DESARROLLO DIRECTIVO </t>
  </si>
  <si>
    <t>% Cumplimiento año</t>
  </si>
  <si>
    <t>Adopta alternativas si el contexto presenta obstrucciones a la ejecución de la planeación anual, involucrando al equipo, aliados y superiores para el logro de los objetivos</t>
  </si>
  <si>
    <t>Articula objetivos, recursos y metas de forma tal que los resultados generen valor</t>
  </si>
  <si>
    <t>Vincula a los actores con incidencia potencial en los resultados del área a su cargo, para articular acciones o anticipar negociaciones necesarias</t>
  </si>
  <si>
    <t>Monitorea periódicamente los resultados alcanzados e introduce cambios en la planeación para alcanzarlos</t>
  </si>
  <si>
    <t>Presenta nuevas estrategias ante aliados y superiores para contribuir al logro de los objetivos institucionales</t>
  </si>
  <si>
    <t>Comunica de manera asertiva, clara y contundente el objetivo o la meta, logrando la motivación y compromiso de los equipos de trabajo</t>
  </si>
  <si>
    <t>VERSIÓN: 00</t>
  </si>
  <si>
    <t>FORMATO
VALORACIÓN DE COMPETENCIAS</t>
  </si>
  <si>
    <r>
      <t xml:space="preserve">Página: </t>
    </r>
    <r>
      <rPr>
        <sz val="12"/>
        <rFont val="Tahoma"/>
        <family val="2"/>
      </rPr>
      <t>1 de 1</t>
    </r>
  </si>
  <si>
    <t>FORMATO
RENDICIÓN DE CUENTAS SG SST</t>
  </si>
  <si>
    <t>FECHA:07/11/2024</t>
  </si>
  <si>
    <t>Cumple a cabalidad las metas establecidas en su cargo y rinde cuentas acorde a su responsabilidad</t>
  </si>
  <si>
    <t>Llamado de atención exigiendo mejores resultados en su cargo y cumplimiento frente a sus responsabilidades SST</t>
  </si>
  <si>
    <t>21. Informar oportunamente al responsable del SG-SST acerca de los peligros y riesgos presentes en su lugar de trabajo.</t>
  </si>
  <si>
    <t>24. Participar y contribuir al cumplimiento de los objetivos del SG-SST</t>
  </si>
  <si>
    <t>Compromisos ¿Qué le recomendarías al trabajador para mejorar su cumplimiento frente al SG-SST?</t>
  </si>
  <si>
    <t>Criterios de valoración</t>
  </si>
  <si>
    <t xml:space="preserve">Valoración anterior </t>
  </si>
  <si>
    <t>Valoración actual</t>
  </si>
  <si>
    <t xml:space="preserve">Valoración  final </t>
  </si>
  <si>
    <t>Valoración de los servidores públicos  [1-5]</t>
  </si>
  <si>
    <t>Instructivo de Diligenciamiento</t>
  </si>
  <si>
    <t>Describir los compromisos gerenciales adicionales, los cuales fueron asignamos mediante reuniones, comunicados y demás medios de comunicación.</t>
  </si>
  <si>
    <t>INFORMACIÓN EVALUADOR - SUPERIOR JERÁRQUICO</t>
  </si>
  <si>
    <t>Concertación para el desempeño sobresaliente (5% adicional. Describir los compromisos gerenciales adicionales) 
Para evaluar este punto tenga en cuenta el cumplimiento de los objetivos, la efectividad en la gestión, el porcentaje de avance en el cumplimiento de las metas y tareas asignadas por la gerencia.</t>
  </si>
  <si>
    <t>VALORACIÓN %</t>
  </si>
  <si>
    <t>Corresponde al porcentaje de cada compromiso concertado con el superior jerárquico, en función de las metas de la entidad. La asignación del peso porcentual por cada compromiso no podrá ser mayor de 40% ni menor a 10%, obteniendo en la sumatoria del porcentaje de todos los compromisos un máximo de 105%. Los factores del 5% adicional al 100% serán acordados entre el gerente público y su superior jerárquico (por ejemplo, el cumplimiento de las metas concertadas en menor tiempo al programado, el logro de un mayor número de actividades de las pactadas, es decir, el 5% de factor adicional se otorga por el cumplimiento de más de lo esperado). En cualquier caso, un gerente público debe concertar como mínimo el cumplimiento del 100% de sus compromisos gerenciales.
Para la definición de los porcentajes se debe tener en cuenta la importancia estratégica de cada meta y compromiso concertado, otorgando así mayor ponderación a los compromisos que atiendan metas y/o resultados de mayor impacto para el cumplimiento de las metas institucionales.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</si>
</sst>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Red]0.0"/>
    <numFmt numFmtId="165" formatCode="0.0"/>
  </numFmts>
  <fonts count="52" x14ac:knownFonts="1">
    <font>
      <sz val="11"/>
      <color theme="1"/>
      <name val="Calibri"/>
      <family val="2"/>
      <scheme val="minor"/>
    </font>
    <font>
      <sz val="11"/>
      <color theme="1"/>
      <name val="Calibri"/>
      <family val="2"/>
      <scheme val="minor"/>
    </font>
    <font>
      <sz val="9"/>
      <color indexed="81"/>
      <name val="Tahoma"/>
      <family val="2"/>
    </font>
    <font>
      <b/>
      <sz val="9"/>
      <color indexed="81"/>
      <name val="Tahoma"/>
      <family val="2"/>
    </font>
    <font>
      <sz val="11"/>
      <color theme="1"/>
      <name val="Times New Roman"/>
      <family val="1"/>
    </font>
    <font>
      <b/>
      <sz val="11"/>
      <color theme="1"/>
      <name val="Times New Roman"/>
      <family val="1"/>
    </font>
    <font>
      <sz val="11"/>
      <name val="Times New Roman"/>
      <family val="1"/>
    </font>
    <font>
      <b/>
      <sz val="11"/>
      <color rgb="FFFF0000"/>
      <name val="Times New Roman"/>
      <family val="1"/>
    </font>
    <font>
      <b/>
      <sz val="11"/>
      <name val="Times New Roman"/>
      <family val="1"/>
    </font>
    <font>
      <b/>
      <sz val="11"/>
      <color theme="1"/>
      <name val="Calibri"/>
      <family val="2"/>
      <scheme val="minor"/>
    </font>
    <font>
      <b/>
      <sz val="11"/>
      <color theme="1"/>
      <name val="Arial"/>
      <family val="2"/>
    </font>
    <font>
      <b/>
      <sz val="12"/>
      <color theme="1"/>
      <name val="Arial"/>
      <family val="2"/>
    </font>
    <font>
      <b/>
      <sz val="16"/>
      <color theme="0"/>
      <name val="Arial"/>
      <family val="2"/>
    </font>
    <font>
      <sz val="11"/>
      <color theme="1"/>
      <name val="Arial"/>
      <family val="2"/>
    </font>
    <font>
      <sz val="11"/>
      <name val="Arial"/>
      <family val="2"/>
    </font>
    <font>
      <sz val="10"/>
      <color theme="1"/>
      <name val="Arial"/>
      <family val="2"/>
    </font>
    <font>
      <sz val="10"/>
      <name val="Arial"/>
      <family val="2"/>
    </font>
    <font>
      <sz val="10"/>
      <color rgb="FFFF0000"/>
      <name val="Arial"/>
      <family val="2"/>
    </font>
    <font>
      <sz val="12"/>
      <color indexed="81"/>
      <name val="Tahoma"/>
      <family val="2"/>
    </font>
    <font>
      <b/>
      <sz val="14"/>
      <color theme="0"/>
      <name val="Arial"/>
      <family val="2"/>
    </font>
    <font>
      <sz val="12"/>
      <color rgb="FF000000"/>
      <name val="Calibri"/>
      <family val="2"/>
      <scheme val="minor"/>
    </font>
    <font>
      <sz val="12"/>
      <color theme="1"/>
      <name val="Calibri"/>
      <family val="2"/>
      <scheme val="minor"/>
    </font>
    <font>
      <u/>
      <sz val="11"/>
      <color theme="10"/>
      <name val="Calibri"/>
      <family val="2"/>
      <scheme val="minor"/>
    </font>
    <font>
      <u/>
      <sz val="11"/>
      <color theme="11"/>
      <name val="Calibri"/>
      <family val="2"/>
      <scheme val="minor"/>
    </font>
    <font>
      <b/>
      <sz val="24"/>
      <color rgb="FF000000"/>
      <name val="Arial"/>
      <family val="2"/>
    </font>
    <font>
      <b/>
      <sz val="24"/>
      <color theme="1"/>
      <name val="Arial"/>
      <family val="2"/>
    </font>
    <font>
      <sz val="12"/>
      <color theme="1"/>
      <name val="Arial"/>
      <family val="2"/>
    </font>
    <font>
      <sz val="12"/>
      <color rgb="FF000000"/>
      <name val="Arial"/>
      <family val="2"/>
    </font>
    <font>
      <b/>
      <sz val="12"/>
      <color rgb="FF000000"/>
      <name val="Arial"/>
      <family val="2"/>
    </font>
    <font>
      <sz val="14"/>
      <color theme="1"/>
      <name val="Calibri"/>
      <family val="2"/>
      <scheme val="minor"/>
    </font>
    <font>
      <sz val="12"/>
      <color rgb="FF000000"/>
      <name val="Tahoma"/>
      <family val="2"/>
    </font>
    <font>
      <b/>
      <sz val="16"/>
      <color theme="1"/>
      <name val="Tahoma"/>
      <family val="2"/>
    </font>
    <font>
      <sz val="12"/>
      <color theme="1"/>
      <name val="Tahoma"/>
      <family val="2"/>
    </font>
    <font>
      <b/>
      <sz val="12"/>
      <color theme="0"/>
      <name val="Tahoma"/>
      <family val="2"/>
    </font>
    <font>
      <b/>
      <sz val="12"/>
      <color theme="1"/>
      <name val="Tahoma"/>
      <family val="2"/>
    </font>
    <font>
      <sz val="12"/>
      <name val="Tahoma"/>
      <family val="2"/>
    </font>
    <font>
      <b/>
      <sz val="12"/>
      <name val="Tahoma"/>
      <family val="2"/>
    </font>
    <font>
      <b/>
      <sz val="14"/>
      <color theme="0"/>
      <name val="Tahoma"/>
      <family val="2"/>
    </font>
    <font>
      <sz val="8"/>
      <name val="Calibri"/>
      <family val="2"/>
      <scheme val="minor"/>
    </font>
    <font>
      <sz val="12"/>
      <color theme="0"/>
      <name val="Tahoma"/>
      <family val="2"/>
    </font>
    <font>
      <sz val="18"/>
      <color rgb="FF000000"/>
      <name val="Tahoma"/>
      <family val="2"/>
    </font>
    <font>
      <b/>
      <sz val="9"/>
      <color rgb="FF000000"/>
      <name val="Tahoma"/>
      <family val="2"/>
    </font>
    <font>
      <sz val="9"/>
      <color rgb="FF000000"/>
      <name val="Tahoma"/>
      <family val="2"/>
    </font>
    <font>
      <sz val="10"/>
      <color rgb="FFFF0000"/>
      <name val="Tahoma"/>
      <family val="2"/>
    </font>
    <font>
      <i/>
      <sz val="12"/>
      <color theme="1"/>
      <name val="Tahoma"/>
      <family val="2"/>
    </font>
    <font>
      <sz val="12"/>
      <color theme="5"/>
      <name val="Tahoma"/>
      <family val="2"/>
    </font>
    <font>
      <sz val="12"/>
      <color rgb="FFFF0000"/>
      <name val="Tahoma"/>
      <family val="2"/>
    </font>
    <font>
      <sz val="10"/>
      <color theme="1"/>
      <name val="Tahoma"/>
      <family val="2"/>
    </font>
    <font>
      <sz val="10"/>
      <color rgb="FF000000"/>
      <name val="Tahoma"/>
      <family val="2"/>
    </font>
    <font>
      <b/>
      <sz val="10"/>
      <color theme="1"/>
      <name val="Tahoma"/>
      <family val="2"/>
    </font>
    <font>
      <b/>
      <sz val="14"/>
      <name val="Arial"/>
      <family val="2"/>
    </font>
    <font>
      <b/>
      <sz val="12"/>
      <color indexed="8"/>
      <name val="Tahoma"/>
      <family val="2"/>
    </font>
  </fonts>
  <fills count="17">
    <fill>
      <patternFill patternType="none"/>
    </fill>
    <fill>
      <patternFill patternType="gray125"/>
    </fill>
    <fill>
      <patternFill patternType="solid">
        <fgColor theme="8" tint="0.59999389629810485"/>
        <bgColor indexed="64"/>
      </patternFill>
    </fill>
    <fill>
      <patternFill patternType="solid">
        <fgColor rgb="FF1CAF94"/>
        <bgColor indexed="64"/>
      </patternFill>
    </fill>
    <fill>
      <patternFill patternType="solid">
        <fgColor theme="0" tint="-0.14999847407452621"/>
        <bgColor indexed="64"/>
      </patternFill>
    </fill>
    <fill>
      <patternFill patternType="solid">
        <fgColor rgb="FFE5E5E5"/>
        <bgColor indexed="64"/>
      </patternFill>
    </fill>
    <fill>
      <patternFill patternType="solid">
        <fgColor rgb="FFD6EBF1"/>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FFFFFF"/>
        <bgColor rgb="FF000000"/>
      </patternFill>
    </fill>
    <fill>
      <patternFill patternType="solid">
        <fgColor theme="0"/>
        <bgColor rgb="FF000000"/>
      </patternFill>
    </fill>
    <fill>
      <patternFill patternType="solid">
        <fgColor rgb="FF002060"/>
        <bgColor indexed="64"/>
      </patternFill>
    </fill>
    <fill>
      <patternFill patternType="solid">
        <fgColor rgb="FF92D050"/>
        <bgColor indexed="64"/>
      </patternFill>
    </fill>
    <fill>
      <patternFill patternType="solid">
        <fgColor rgb="FFFFFF00"/>
        <bgColor indexed="64"/>
      </patternFill>
    </fill>
    <fill>
      <patternFill patternType="solid">
        <fgColor rgb="FFFF0000"/>
        <bgColor indexed="64"/>
      </patternFill>
    </fill>
    <fill>
      <patternFill patternType="solid">
        <fgColor rgb="FF8DB4E2"/>
        <bgColor indexed="64"/>
      </patternFill>
    </fill>
  </fills>
  <borders count="6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right/>
      <top style="medium">
        <color auto="1"/>
      </top>
      <bottom style="thin">
        <color auto="1"/>
      </bottom>
      <diagonal/>
    </border>
    <border>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right style="thin">
        <color auto="1"/>
      </right>
      <top/>
      <bottom/>
      <diagonal/>
    </border>
    <border>
      <left/>
      <right style="thin">
        <color auto="1"/>
      </right>
      <top style="thin">
        <color auto="1"/>
      </top>
      <bottom/>
      <diagonal/>
    </border>
    <border>
      <left/>
      <right/>
      <top style="thin">
        <color auto="1"/>
      </top>
      <bottom style="thin">
        <color auto="1"/>
      </bottom>
      <diagonal/>
    </border>
    <border>
      <left style="medium">
        <color auto="1"/>
      </left>
      <right/>
      <top style="medium">
        <color auto="1"/>
      </top>
      <bottom/>
      <diagonal/>
    </border>
    <border>
      <left style="thin">
        <color auto="1"/>
      </left>
      <right style="thin">
        <color auto="1"/>
      </right>
      <top style="medium">
        <color auto="1"/>
      </top>
      <bottom/>
      <diagonal/>
    </border>
    <border>
      <left style="medium">
        <color auto="1"/>
      </left>
      <right style="medium">
        <color auto="1"/>
      </right>
      <top style="medium">
        <color auto="1"/>
      </top>
      <bottom style="medium">
        <color auto="1"/>
      </bottom>
      <diagonal/>
    </border>
    <border>
      <left/>
      <right/>
      <top/>
      <bottom style="medium">
        <color auto="1"/>
      </bottom>
      <diagonal/>
    </border>
    <border>
      <left style="medium">
        <color auto="1"/>
      </left>
      <right style="thin">
        <color auto="1"/>
      </right>
      <top style="thin">
        <color auto="1"/>
      </top>
      <bottom/>
      <diagonal/>
    </border>
    <border>
      <left/>
      <right style="medium">
        <color auto="1"/>
      </right>
      <top/>
      <bottom style="medium">
        <color auto="1"/>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bottom/>
      <diagonal/>
    </border>
    <border>
      <left/>
      <right style="medium">
        <color auto="1"/>
      </right>
      <top/>
      <bottom/>
      <diagonal/>
    </border>
    <border>
      <left style="thin">
        <color auto="1"/>
      </left>
      <right style="thin">
        <color auto="1"/>
      </right>
      <top/>
      <bottom style="medium">
        <color auto="1"/>
      </bottom>
      <diagonal/>
    </border>
    <border>
      <left style="medium">
        <color auto="1"/>
      </left>
      <right style="thin">
        <color auto="1"/>
      </right>
      <top/>
      <bottom style="medium">
        <color auto="1"/>
      </bottom>
      <diagonal/>
    </border>
    <border>
      <left style="medium">
        <color auto="1"/>
      </left>
      <right style="medium">
        <color auto="1"/>
      </right>
      <top/>
      <bottom/>
      <diagonal/>
    </border>
    <border>
      <left style="medium">
        <color auto="1"/>
      </left>
      <right style="thin">
        <color auto="1"/>
      </right>
      <top style="medium">
        <color auto="1"/>
      </top>
      <bottom/>
      <diagonal/>
    </border>
    <border>
      <left style="medium">
        <color auto="1"/>
      </left>
      <right style="thin">
        <color auto="1"/>
      </right>
      <top/>
      <bottom/>
      <diagonal/>
    </border>
    <border>
      <left style="thin">
        <color auto="1"/>
      </left>
      <right style="medium">
        <color auto="1"/>
      </right>
      <top style="medium">
        <color auto="1"/>
      </top>
      <bottom style="medium">
        <color auto="1"/>
      </bottom>
      <diagonal/>
    </border>
    <border>
      <left style="medium">
        <color auto="1"/>
      </left>
      <right/>
      <top/>
      <bottom style="thin">
        <color auto="1"/>
      </bottom>
      <diagonal/>
    </border>
    <border>
      <left/>
      <right style="medium">
        <color auto="1"/>
      </right>
      <top/>
      <bottom style="thin">
        <color auto="1"/>
      </bottom>
      <diagonal/>
    </border>
    <border>
      <left style="thin">
        <color auto="1"/>
      </left>
      <right/>
      <top style="thin">
        <color auto="1"/>
      </top>
      <bottom/>
      <diagonal/>
    </border>
    <border>
      <left/>
      <right style="medium">
        <color auto="1"/>
      </right>
      <top style="thin">
        <color auto="1"/>
      </top>
      <bottom/>
      <diagonal/>
    </border>
    <border>
      <left/>
      <right style="medium">
        <color auto="1"/>
      </right>
      <top style="thin">
        <color auto="1"/>
      </top>
      <bottom style="thin">
        <color auto="1"/>
      </bottom>
      <diagonal/>
    </border>
    <border>
      <left style="thin">
        <color auto="1"/>
      </left>
      <right/>
      <top/>
      <bottom style="medium">
        <color auto="1"/>
      </bottom>
      <diagonal/>
    </border>
    <border>
      <left/>
      <right style="thin">
        <color auto="1"/>
      </right>
      <top style="medium">
        <color auto="1"/>
      </top>
      <bottom/>
      <diagonal/>
    </border>
    <border>
      <left style="thin">
        <color auto="1"/>
      </left>
      <right style="medium">
        <color auto="1"/>
      </right>
      <top style="thin">
        <color auto="1"/>
      </top>
      <bottom/>
      <diagonal/>
    </border>
    <border>
      <left style="thin">
        <color auto="1"/>
      </left>
      <right/>
      <top/>
      <bottom/>
      <diagonal/>
    </border>
    <border>
      <left style="thin">
        <color auto="1"/>
      </left>
      <right style="medium">
        <color auto="1"/>
      </right>
      <top/>
      <bottom style="thin">
        <color auto="1"/>
      </bottom>
      <diagonal/>
    </border>
    <border>
      <left style="medium">
        <color indexed="64"/>
      </left>
      <right/>
      <top style="thin">
        <color auto="1"/>
      </top>
      <bottom style="thin">
        <color auto="1"/>
      </bottom>
      <diagonal/>
    </border>
    <border>
      <left style="medium">
        <color indexed="64"/>
      </left>
      <right/>
      <top style="thin">
        <color auto="1"/>
      </top>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style="thin">
        <color auto="1"/>
      </left>
      <right/>
      <top style="thin">
        <color auto="1"/>
      </top>
      <bottom style="medium">
        <color indexed="64"/>
      </bottom>
      <diagonal/>
    </border>
    <border>
      <left/>
      <right style="medium">
        <color indexed="64"/>
      </right>
      <top style="thin">
        <color auto="1"/>
      </top>
      <bottom style="medium">
        <color indexed="64"/>
      </bottom>
      <diagonal/>
    </border>
  </borders>
  <cellStyleXfs count="12">
    <xf numFmtId="0" fontId="0" fillId="0" borderId="0"/>
    <xf numFmtId="9" fontId="1" fillId="0" borderId="0" applyFont="0" applyFill="0" applyBorder="0" applyAlignment="0" applyProtection="0"/>
    <xf numFmtId="0" fontId="16" fillId="0" borderId="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16" fillId="0" borderId="0"/>
  </cellStyleXfs>
  <cellXfs count="559">
    <xf numFmtId="0" fontId="0" fillId="0" borderId="0" xfId="0"/>
    <xf numFmtId="0" fontId="4" fillId="0" borderId="0" xfId="0" applyFont="1"/>
    <xf numFmtId="0" fontId="5" fillId="0" borderId="4" xfId="0" applyFont="1" applyBorder="1"/>
    <xf numFmtId="0" fontId="4" fillId="0" borderId="4" xfId="0" applyFont="1" applyBorder="1"/>
    <xf numFmtId="0" fontId="5" fillId="0" borderId="1" xfId="0" applyFont="1" applyBorder="1"/>
    <xf numFmtId="0" fontId="4" fillId="0" borderId="1" xfId="0" applyFont="1" applyBorder="1"/>
    <xf numFmtId="14" fontId="4" fillId="0" borderId="1" xfId="0" applyNumberFormat="1" applyFont="1" applyBorder="1" applyAlignment="1">
      <alignment horizontal="left"/>
    </xf>
    <xf numFmtId="14" fontId="4" fillId="0" borderId="0" xfId="0" applyNumberFormat="1" applyFont="1" applyAlignment="1">
      <alignment horizontal="left"/>
    </xf>
    <xf numFmtId="0" fontId="5" fillId="0" borderId="1" xfId="0" applyFont="1" applyBorder="1" applyAlignment="1">
      <alignment horizontal="center" vertical="center" wrapText="1"/>
    </xf>
    <xf numFmtId="0" fontId="4" fillId="0" borderId="1" xfId="0" applyFont="1" applyBorder="1" applyAlignment="1">
      <alignment horizontal="justify" vertical="justify" wrapText="1"/>
    </xf>
    <xf numFmtId="0" fontId="4" fillId="0" borderId="1" xfId="0" applyFont="1" applyBorder="1" applyAlignment="1">
      <alignment horizontal="justify" vertical="center" wrapText="1"/>
    </xf>
    <xf numFmtId="9" fontId="5" fillId="0" borderId="1" xfId="0" applyNumberFormat="1" applyFont="1" applyBorder="1" applyAlignment="1">
      <alignment horizontal="center"/>
    </xf>
    <xf numFmtId="0" fontId="5" fillId="0" borderId="0" xfId="0" applyFont="1" applyAlignment="1">
      <alignment horizontal="center" vertical="center"/>
    </xf>
    <xf numFmtId="0" fontId="5" fillId="0" borderId="16" xfId="0" applyFont="1" applyBorder="1" applyAlignment="1">
      <alignment horizontal="center"/>
    </xf>
    <xf numFmtId="0" fontId="5" fillId="0" borderId="4" xfId="0" applyFont="1" applyBorder="1" applyAlignment="1">
      <alignment horizontal="center"/>
    </xf>
    <xf numFmtId="14" fontId="4" fillId="0" borderId="1" xfId="0" applyNumberFormat="1" applyFont="1" applyBorder="1" applyAlignment="1">
      <alignment horizontal="center" vertical="center"/>
    </xf>
    <xf numFmtId="0" fontId="4" fillId="0" borderId="12" xfId="0" applyFont="1" applyBorder="1"/>
    <xf numFmtId="0" fontId="4" fillId="0" borderId="14" xfId="0" applyFont="1" applyBorder="1"/>
    <xf numFmtId="0" fontId="4" fillId="0" borderId="15" xfId="0" applyFont="1" applyBorder="1"/>
    <xf numFmtId="0" fontId="5" fillId="0" borderId="1" xfId="0" applyFont="1" applyBorder="1" applyAlignment="1">
      <alignment horizontal="center" vertical="center"/>
    </xf>
    <xf numFmtId="9" fontId="5" fillId="0" borderId="1" xfId="1" applyFont="1" applyBorder="1" applyAlignment="1">
      <alignment horizontal="center" vertical="center"/>
    </xf>
    <xf numFmtId="0" fontId="4" fillId="0" borderId="0" xfId="0" applyFont="1" applyAlignment="1">
      <alignment horizontal="center"/>
    </xf>
    <xf numFmtId="0" fontId="5" fillId="0" borderId="0" xfId="0" applyFont="1" applyAlignment="1">
      <alignment horizontal="center"/>
    </xf>
    <xf numFmtId="0" fontId="5" fillId="0" borderId="11" xfId="0" applyFont="1" applyBorder="1" applyAlignment="1">
      <alignment horizontal="center" vertical="center"/>
    </xf>
    <xf numFmtId="0" fontId="5" fillId="0" borderId="11" xfId="0" applyFont="1" applyBorder="1" applyAlignment="1">
      <alignment horizontal="center" vertical="center" wrapText="1"/>
    </xf>
    <xf numFmtId="0" fontId="5" fillId="0" borderId="11" xfId="0" applyFont="1" applyBorder="1" applyAlignment="1">
      <alignment horizontal="center"/>
    </xf>
    <xf numFmtId="0" fontId="5" fillId="0" borderId="0" xfId="0" applyFont="1" applyAlignment="1">
      <alignment vertical="center"/>
    </xf>
    <xf numFmtId="0" fontId="5" fillId="0" borderId="21" xfId="0" applyFont="1" applyBorder="1" applyAlignment="1">
      <alignment horizontal="center"/>
    </xf>
    <xf numFmtId="0" fontId="5" fillId="0" borderId="6" xfId="0" applyFont="1" applyBorder="1" applyAlignment="1">
      <alignment horizontal="center" vertical="center" wrapText="1"/>
    </xf>
    <xf numFmtId="0" fontId="5" fillId="0" borderId="6" xfId="0" applyFont="1" applyBorder="1" applyAlignment="1">
      <alignment horizontal="center"/>
    </xf>
    <xf numFmtId="0" fontId="5" fillId="0" borderId="22" xfId="0" applyFont="1" applyBorder="1" applyAlignment="1">
      <alignment horizontal="center"/>
    </xf>
    <xf numFmtId="0" fontId="5" fillId="0" borderId="0" xfId="0" applyFont="1"/>
    <xf numFmtId="0" fontId="5" fillId="0" borderId="4" xfId="0" applyFont="1" applyBorder="1" applyAlignment="1">
      <alignment horizontal="center" vertical="justify" wrapText="1"/>
    </xf>
    <xf numFmtId="0" fontId="9" fillId="0" borderId="4" xfId="0" applyFont="1" applyBorder="1"/>
    <xf numFmtId="0" fontId="9" fillId="0" borderId="1" xfId="0" applyFont="1" applyBorder="1"/>
    <xf numFmtId="0" fontId="9" fillId="0" borderId="0" xfId="0" applyFont="1" applyAlignment="1">
      <alignment horizont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0" fillId="0" borderId="31" xfId="0" applyBorder="1" applyAlignment="1">
      <alignment horizontal="justify" vertical="center" wrapText="1"/>
    </xf>
    <xf numFmtId="0" fontId="0" fillId="0" borderId="30" xfId="0" applyBorder="1" applyAlignment="1">
      <alignment horizontal="justify" vertical="center" wrapText="1"/>
    </xf>
    <xf numFmtId="0" fontId="0" fillId="0" borderId="30" xfId="0" applyBorder="1" applyAlignment="1">
      <alignment horizontal="justify" vertical="center"/>
    </xf>
    <xf numFmtId="0" fontId="0" fillId="0" borderId="21" xfId="0" applyBorder="1" applyAlignment="1">
      <alignment horizontal="justify" vertical="center"/>
    </xf>
    <xf numFmtId="0" fontId="9" fillId="0" borderId="0" xfId="0" applyFont="1" applyAlignment="1">
      <alignment horizontal="center" vertical="center"/>
    </xf>
    <xf numFmtId="0" fontId="5" fillId="0" borderId="1" xfId="0" applyFont="1" applyBorder="1" applyAlignment="1">
      <alignment horizontal="center" vertical="justify" wrapText="1"/>
    </xf>
    <xf numFmtId="0" fontId="13" fillId="0" borderId="6" xfId="0" applyFont="1" applyBorder="1" applyAlignment="1">
      <alignment vertical="center" wrapText="1"/>
    </xf>
    <xf numFmtId="0" fontId="13" fillId="0" borderId="6" xfId="0" applyFont="1" applyBorder="1" applyAlignment="1">
      <alignment vertical="center"/>
    </xf>
    <xf numFmtId="0" fontId="15" fillId="6" borderId="11" xfId="0" applyFont="1" applyFill="1" applyBorder="1" applyAlignment="1">
      <alignment horizontal="center" vertical="center"/>
    </xf>
    <xf numFmtId="0" fontId="15" fillId="6" borderId="16" xfId="0" applyFont="1" applyFill="1" applyBorder="1" applyAlignment="1">
      <alignment horizontal="center" vertical="center"/>
    </xf>
    <xf numFmtId="0" fontId="14" fillId="6" borderId="27" xfId="0" applyFont="1" applyFill="1" applyBorder="1" applyAlignment="1">
      <alignment horizontal="center" vertical="center" wrapText="1"/>
    </xf>
    <xf numFmtId="0" fontId="14" fillId="6" borderId="28" xfId="0" applyFont="1" applyFill="1" applyBorder="1" applyAlignment="1">
      <alignment horizontal="center" vertical="center" wrapText="1"/>
    </xf>
    <xf numFmtId="0" fontId="13" fillId="0" borderId="21" xfId="0" applyFont="1" applyBorder="1" applyAlignment="1">
      <alignment vertical="center" wrapText="1"/>
    </xf>
    <xf numFmtId="0" fontId="11" fillId="9" borderId="35" xfId="0" applyFont="1" applyFill="1" applyBorder="1" applyAlignment="1">
      <alignment horizontal="center" vertical="center"/>
    </xf>
    <xf numFmtId="0" fontId="28" fillId="9" borderId="35" xfId="0" applyFont="1" applyFill="1" applyBorder="1" applyAlignment="1">
      <alignment horizontal="center" vertical="center"/>
    </xf>
    <xf numFmtId="0" fontId="28" fillId="9" borderId="35" xfId="0" applyFont="1" applyFill="1" applyBorder="1" applyAlignment="1">
      <alignment horizontal="center" vertical="center" wrapText="1"/>
    </xf>
    <xf numFmtId="0" fontId="19" fillId="9" borderId="0" xfId="0" applyFont="1" applyFill="1" applyAlignment="1">
      <alignment horizontal="center" vertical="center"/>
    </xf>
    <xf numFmtId="0" fontId="4" fillId="0" borderId="1" xfId="0" applyFont="1" applyBorder="1" applyAlignment="1">
      <alignment horizontal="center" vertical="center" wrapText="1"/>
    </xf>
    <xf numFmtId="9" fontId="5" fillId="0" borderId="1" xfId="0" applyNumberFormat="1" applyFont="1" applyBorder="1" applyAlignment="1">
      <alignment horizontal="center" vertical="center"/>
    </xf>
    <xf numFmtId="0" fontId="5" fillId="0" borderId="4" xfId="0" applyFont="1" applyBorder="1" applyAlignment="1">
      <alignment horizontal="center" vertical="center"/>
    </xf>
    <xf numFmtId="0" fontId="5" fillId="0" borderId="13" xfId="0" applyFont="1" applyBorder="1" applyAlignment="1">
      <alignment horizontal="center"/>
    </xf>
    <xf numFmtId="0" fontId="5" fillId="0" borderId="14" xfId="0" applyFont="1" applyBorder="1" applyAlignment="1">
      <alignment horizontal="center"/>
    </xf>
    <xf numFmtId="0" fontId="4" fillId="0" borderId="9" xfId="0" applyFont="1" applyBorder="1" applyAlignment="1">
      <alignment horizontal="center"/>
    </xf>
    <xf numFmtId="0" fontId="27" fillId="9" borderId="0" xfId="0" applyFont="1" applyFill="1" applyAlignment="1">
      <alignment horizontal="left" vertical="center" wrapText="1"/>
    </xf>
    <xf numFmtId="0" fontId="24" fillId="9" borderId="0" xfId="0" applyFont="1" applyFill="1" applyAlignment="1">
      <alignment horizontal="center" vertical="center" wrapText="1"/>
    </xf>
    <xf numFmtId="0" fontId="5" fillId="0" borderId="4" xfId="0" applyFont="1" applyBorder="1" applyAlignment="1">
      <alignment horizontal="center" vertical="center" wrapText="1"/>
    </xf>
    <xf numFmtId="0" fontId="11" fillId="9" borderId="0" xfId="0" applyFont="1" applyFill="1" applyAlignment="1">
      <alignment horizontal="center" vertical="center" wrapText="1"/>
    </xf>
    <xf numFmtId="0" fontId="11" fillId="9" borderId="35" xfId="0" applyFont="1" applyFill="1" applyBorder="1" applyAlignment="1">
      <alignment horizontal="center" vertical="center" wrapText="1"/>
    </xf>
    <xf numFmtId="0" fontId="28" fillId="9" borderId="0" xfId="0" applyFont="1" applyFill="1" applyAlignment="1">
      <alignment horizontal="center" vertical="center" wrapText="1"/>
    </xf>
    <xf numFmtId="0" fontId="33" fillId="9" borderId="0" xfId="0" applyFont="1" applyFill="1" applyAlignment="1" applyProtection="1">
      <alignment vertical="center"/>
      <protection locked="0"/>
    </xf>
    <xf numFmtId="0" fontId="34" fillId="0" borderId="4" xfId="0" applyFont="1" applyBorder="1" applyAlignment="1" applyProtection="1">
      <alignment vertical="center"/>
      <protection locked="0"/>
    </xf>
    <xf numFmtId="0" fontId="34" fillId="0" borderId="1" xfId="0" applyFont="1" applyBorder="1" applyAlignment="1" applyProtection="1">
      <alignment vertical="center"/>
      <protection locked="0"/>
    </xf>
    <xf numFmtId="9" fontId="34" fillId="4" borderId="35" xfId="1" applyFont="1" applyFill="1" applyBorder="1" applyAlignment="1" applyProtection="1">
      <alignment horizontal="center" vertical="center"/>
    </xf>
    <xf numFmtId="0" fontId="34" fillId="9" borderId="0" xfId="0" applyFont="1" applyFill="1" applyAlignment="1" applyProtection="1">
      <alignment vertical="center"/>
      <protection locked="0"/>
    </xf>
    <xf numFmtId="9" fontId="34" fillId="9" borderId="0" xfId="0" applyNumberFormat="1" applyFont="1" applyFill="1" applyAlignment="1" applyProtection="1">
      <alignment horizontal="center" vertical="center" wrapText="1"/>
      <protection locked="0"/>
    </xf>
    <xf numFmtId="9" fontId="34" fillId="9" borderId="1" xfId="0" applyNumberFormat="1" applyFont="1" applyFill="1" applyBorder="1" applyAlignment="1" applyProtection="1">
      <alignment horizontal="center" vertical="center" wrapText="1"/>
      <protection locked="0"/>
    </xf>
    <xf numFmtId="9" fontId="34" fillId="9" borderId="1" xfId="1" applyFont="1" applyFill="1" applyBorder="1" applyAlignment="1" applyProtection="1">
      <alignment horizontal="center" vertical="center" wrapText="1"/>
      <protection locked="0"/>
    </xf>
    <xf numFmtId="9" fontId="33" fillId="12" borderId="1" xfId="0" applyNumberFormat="1" applyFont="1" applyFill="1" applyBorder="1" applyAlignment="1" applyProtection="1">
      <alignment horizontal="center" vertical="center" wrapText="1"/>
      <protection locked="0"/>
    </xf>
    <xf numFmtId="0" fontId="32" fillId="0" borderId="0" xfId="0" applyFont="1" applyAlignment="1" applyProtection="1">
      <alignment vertical="center"/>
      <protection locked="0"/>
    </xf>
    <xf numFmtId="0" fontId="32" fillId="9" borderId="0" xfId="0" applyFont="1" applyFill="1" applyAlignment="1" applyProtection="1">
      <alignment vertical="center"/>
      <protection locked="0"/>
    </xf>
    <xf numFmtId="2" fontId="32" fillId="9" borderId="0" xfId="0" applyNumberFormat="1" applyFont="1" applyFill="1" applyAlignment="1" applyProtection="1">
      <alignment vertical="center"/>
      <protection locked="0"/>
    </xf>
    <xf numFmtId="0" fontId="34" fillId="0" borderId="0" xfId="0" applyFont="1" applyAlignment="1" applyProtection="1">
      <alignment vertical="center" wrapText="1"/>
      <protection locked="0"/>
    </xf>
    <xf numFmtId="0" fontId="34" fillId="0" borderId="0" xfId="0" applyFont="1" applyAlignment="1" applyProtection="1">
      <alignment vertical="center"/>
      <protection locked="0"/>
    </xf>
    <xf numFmtId="2" fontId="32" fillId="0" borderId="0" xfId="0" applyNumberFormat="1" applyFont="1" applyAlignment="1" applyProtection="1">
      <alignment vertical="center"/>
      <protection locked="0"/>
    </xf>
    <xf numFmtId="0" fontId="32" fillId="9" borderId="45" xfId="0" applyFont="1" applyFill="1" applyBorder="1" applyAlignment="1" applyProtection="1">
      <alignment vertical="center"/>
      <protection locked="0"/>
    </xf>
    <xf numFmtId="9" fontId="39" fillId="12" borderId="35" xfId="1" applyFont="1" applyFill="1" applyBorder="1" applyAlignment="1" applyProtection="1">
      <alignment vertical="center" wrapText="1"/>
    </xf>
    <xf numFmtId="0" fontId="32" fillId="9" borderId="1" xfId="0" applyFont="1" applyFill="1" applyBorder="1" applyAlignment="1" applyProtection="1">
      <alignment horizontal="center" vertical="center" wrapText="1"/>
      <protection locked="0"/>
    </xf>
    <xf numFmtId="0" fontId="32" fillId="0" borderId="1" xfId="0" applyFont="1" applyBorder="1" applyAlignment="1" applyProtection="1">
      <alignment horizontal="center" vertical="center" wrapText="1"/>
      <protection locked="0"/>
    </xf>
    <xf numFmtId="0" fontId="32" fillId="0" borderId="1" xfId="0" applyFont="1" applyBorder="1" applyAlignment="1" applyProtection="1">
      <alignment horizontal="center" vertical="center"/>
      <protection locked="0"/>
    </xf>
    <xf numFmtId="0" fontId="28" fillId="9" borderId="42" xfId="0" applyFont="1" applyFill="1" applyBorder="1" applyAlignment="1">
      <alignment horizontal="center" vertical="center" wrapText="1"/>
    </xf>
    <xf numFmtId="0" fontId="21" fillId="9" borderId="0" xfId="0" applyFont="1" applyFill="1" applyAlignment="1">
      <alignment vertical="center"/>
    </xf>
    <xf numFmtId="0" fontId="21" fillId="0" borderId="0" xfId="0" applyFont="1" applyAlignment="1">
      <alignment vertical="center"/>
    </xf>
    <xf numFmtId="0" fontId="20" fillId="11" borderId="0" xfId="0" applyFont="1" applyFill="1" applyAlignment="1">
      <alignment vertical="center"/>
    </xf>
    <xf numFmtId="0" fontId="20" fillId="10" borderId="0" xfId="0" applyFont="1" applyFill="1" applyAlignment="1">
      <alignment vertical="center"/>
    </xf>
    <xf numFmtId="0" fontId="26" fillId="9" borderId="0" xfId="0" applyFont="1" applyFill="1" applyAlignment="1">
      <alignment vertical="center"/>
    </xf>
    <xf numFmtId="0" fontId="25" fillId="9" borderId="0" xfId="0" applyFont="1" applyFill="1" applyAlignment="1">
      <alignment horizontal="center" vertical="center"/>
    </xf>
    <xf numFmtId="0" fontId="26" fillId="9" borderId="0" xfId="0" applyFont="1" applyFill="1" applyAlignment="1">
      <alignment horizontal="center" vertical="center"/>
    </xf>
    <xf numFmtId="0" fontId="11" fillId="9" borderId="0" xfId="0" applyFont="1" applyFill="1" applyAlignment="1">
      <alignment vertical="center"/>
    </xf>
    <xf numFmtId="0" fontId="27" fillId="10" borderId="0" xfId="0" applyFont="1" applyFill="1" applyAlignment="1">
      <alignment vertical="center"/>
    </xf>
    <xf numFmtId="0" fontId="21" fillId="9" borderId="0" xfId="0" applyFont="1" applyFill="1"/>
    <xf numFmtId="0" fontId="21" fillId="0" borderId="0" xfId="0" applyFont="1"/>
    <xf numFmtId="0" fontId="20" fillId="10" borderId="0" xfId="0" applyFont="1" applyFill="1"/>
    <xf numFmtId="0" fontId="26" fillId="9" borderId="0" xfId="0" applyFont="1" applyFill="1"/>
    <xf numFmtId="0" fontId="27" fillId="9" borderId="0" xfId="0" applyFont="1" applyFill="1" applyAlignment="1">
      <alignment horizontal="center" vertical="center" wrapText="1"/>
    </xf>
    <xf numFmtId="0" fontId="27" fillId="9" borderId="45" xfId="0" applyFont="1" applyFill="1" applyBorder="1" applyAlignment="1">
      <alignment horizontal="center" vertical="center" wrapText="1"/>
    </xf>
    <xf numFmtId="0" fontId="26" fillId="9" borderId="44" xfId="0" applyFont="1" applyFill="1" applyBorder="1"/>
    <xf numFmtId="0" fontId="26" fillId="9" borderId="45" xfId="0" applyFont="1" applyFill="1" applyBorder="1"/>
    <xf numFmtId="0" fontId="26" fillId="9" borderId="35" xfId="0" applyFont="1" applyFill="1" applyBorder="1" applyAlignment="1">
      <alignment horizontal="center" vertical="center"/>
    </xf>
    <xf numFmtId="0" fontId="26" fillId="0" borderId="44" xfId="0" applyFont="1" applyBorder="1"/>
    <xf numFmtId="0" fontId="11" fillId="9" borderId="37" xfId="0" applyFont="1" applyFill="1" applyBorder="1" applyAlignment="1">
      <alignment horizontal="center" wrapText="1"/>
    </xf>
    <xf numFmtId="0" fontId="11" fillId="9" borderId="16" xfId="0" applyFont="1" applyFill="1" applyBorder="1" applyAlignment="1">
      <alignment horizontal="center" wrapText="1"/>
    </xf>
    <xf numFmtId="0" fontId="11" fillId="9" borderId="37" xfId="0" applyFont="1" applyFill="1" applyBorder="1" applyAlignment="1">
      <alignment horizontal="center" vertical="center" wrapText="1"/>
    </xf>
    <xf numFmtId="0" fontId="11" fillId="9" borderId="16" xfId="0" applyFont="1" applyFill="1" applyBorder="1" applyAlignment="1">
      <alignment horizontal="center" vertical="center" wrapText="1"/>
    </xf>
    <xf numFmtId="0" fontId="11" fillId="9" borderId="11" xfId="0" applyFont="1" applyFill="1" applyBorder="1" applyAlignment="1">
      <alignment horizontal="center" vertical="center" wrapText="1"/>
    </xf>
    <xf numFmtId="0" fontId="11" fillId="9" borderId="47" xfId="0" applyFont="1" applyFill="1" applyBorder="1" applyAlignment="1">
      <alignment horizontal="center" vertical="center" wrapText="1"/>
    </xf>
    <xf numFmtId="0" fontId="27" fillId="10" borderId="0" xfId="0" applyFont="1" applyFill="1"/>
    <xf numFmtId="0" fontId="34" fillId="9" borderId="1" xfId="0" applyFont="1" applyFill="1" applyBorder="1" applyAlignment="1" applyProtection="1">
      <alignment vertical="center" wrapText="1"/>
      <protection locked="0"/>
    </xf>
    <xf numFmtId="0" fontId="34" fillId="9" borderId="12" xfId="0" applyFont="1" applyFill="1" applyBorder="1" applyAlignment="1" applyProtection="1">
      <alignment vertical="center" wrapText="1"/>
      <protection locked="0"/>
    </xf>
    <xf numFmtId="0" fontId="34" fillId="9" borderId="0" xfId="0" applyFont="1" applyFill="1" applyAlignment="1">
      <alignment vertical="center"/>
    </xf>
    <xf numFmtId="0" fontId="32" fillId="9" borderId="0" xfId="0" applyFont="1" applyFill="1" applyAlignment="1">
      <alignment vertical="center"/>
    </xf>
    <xf numFmtId="0" fontId="34" fillId="9" borderId="1" xfId="0" applyFont="1" applyFill="1" applyBorder="1" applyAlignment="1">
      <alignment vertical="center" wrapText="1"/>
    </xf>
    <xf numFmtId="2" fontId="32" fillId="9" borderId="0" xfId="0" applyNumberFormat="1" applyFont="1" applyFill="1" applyAlignment="1">
      <alignment vertical="center"/>
    </xf>
    <xf numFmtId="0" fontId="34" fillId="8" borderId="35" xfId="0" applyFont="1" applyFill="1" applyBorder="1" applyAlignment="1">
      <alignment horizontal="center" vertical="center"/>
    </xf>
    <xf numFmtId="0" fontId="34" fillId="8" borderId="35" xfId="0" applyFont="1" applyFill="1" applyBorder="1" applyAlignment="1">
      <alignment horizontal="center" vertical="center" wrapText="1"/>
    </xf>
    <xf numFmtId="9" fontId="34" fillId="4" borderId="18" xfId="0" applyNumberFormat="1" applyFont="1" applyFill="1" applyBorder="1" applyAlignment="1">
      <alignment vertical="center"/>
    </xf>
    <xf numFmtId="9" fontId="34" fillId="4" borderId="51" xfId="0" applyNumberFormat="1" applyFont="1" applyFill="1" applyBorder="1" applyAlignment="1">
      <alignment horizontal="center" vertical="center"/>
    </xf>
    <xf numFmtId="1" fontId="34" fillId="4" borderId="35" xfId="0" applyNumberFormat="1" applyFont="1" applyFill="1" applyBorder="1" applyAlignment="1">
      <alignment horizontal="center" vertical="center"/>
    </xf>
    <xf numFmtId="9" fontId="34" fillId="4" borderId="35" xfId="0" applyNumberFormat="1" applyFont="1" applyFill="1" applyBorder="1" applyAlignment="1">
      <alignment horizontal="center" vertical="center"/>
    </xf>
    <xf numFmtId="0" fontId="32" fillId="0" borderId="36" xfId="0" applyFont="1" applyBorder="1" applyAlignment="1">
      <alignment vertical="center"/>
    </xf>
    <xf numFmtId="0" fontId="32" fillId="0" borderId="38" xfId="0" applyFont="1" applyBorder="1" applyAlignment="1">
      <alignment vertical="center"/>
    </xf>
    <xf numFmtId="0" fontId="34" fillId="4" borderId="17" xfId="0" applyFont="1" applyFill="1" applyBorder="1" applyAlignment="1">
      <alignment horizontal="center" vertical="center"/>
    </xf>
    <xf numFmtId="0" fontId="36" fillId="8" borderId="2" xfId="0" applyFont="1" applyFill="1" applyBorder="1" applyAlignment="1">
      <alignment horizontal="center" vertical="center"/>
    </xf>
    <xf numFmtId="0" fontId="32" fillId="9" borderId="45" xfId="0" applyFont="1" applyFill="1" applyBorder="1" applyAlignment="1">
      <alignment vertical="center"/>
    </xf>
    <xf numFmtId="0" fontId="34" fillId="9" borderId="0" xfId="0" applyFont="1" applyFill="1" applyAlignment="1">
      <alignment vertical="center" wrapText="1"/>
    </xf>
    <xf numFmtId="0" fontId="34" fillId="9" borderId="44" xfId="0" applyFont="1" applyFill="1" applyBorder="1" applyAlignment="1">
      <alignment vertical="center"/>
    </xf>
    <xf numFmtId="0" fontId="34" fillId="9" borderId="45" xfId="0" applyFont="1" applyFill="1" applyBorder="1" applyAlignment="1">
      <alignment vertical="center"/>
    </xf>
    <xf numFmtId="0" fontId="34" fillId="9" borderId="44" xfId="0" applyFont="1" applyFill="1" applyBorder="1" applyAlignment="1">
      <alignment horizontal="center" vertical="center"/>
    </xf>
    <xf numFmtId="0" fontId="34" fillId="9" borderId="0" xfId="0" applyFont="1" applyFill="1" applyAlignment="1">
      <alignment horizontal="center" vertical="center"/>
    </xf>
    <xf numFmtId="0" fontId="32" fillId="9" borderId="45" xfId="0" applyFont="1" applyFill="1" applyBorder="1" applyAlignment="1">
      <alignment horizontal="center" vertical="center"/>
    </xf>
    <xf numFmtId="0" fontId="34" fillId="9" borderId="1" xfId="0" applyFont="1" applyFill="1" applyBorder="1" applyAlignment="1">
      <alignment horizontal="center" vertical="center"/>
    </xf>
    <xf numFmtId="0" fontId="34" fillId="9" borderId="12" xfId="0" applyFont="1" applyFill="1" applyBorder="1" applyAlignment="1">
      <alignment horizontal="center" vertical="center"/>
    </xf>
    <xf numFmtId="2" fontId="34" fillId="9" borderId="0" xfId="0" applyNumberFormat="1" applyFont="1" applyFill="1" applyAlignment="1">
      <alignment horizontal="center" vertical="center"/>
    </xf>
    <xf numFmtId="0" fontId="34" fillId="9" borderId="45" xfId="0" applyFont="1" applyFill="1" applyBorder="1" applyAlignment="1">
      <alignment horizontal="center" vertical="center"/>
    </xf>
    <xf numFmtId="0" fontId="32" fillId="9" borderId="36" xfId="0" applyFont="1" applyFill="1" applyBorder="1" applyAlignment="1">
      <alignment vertical="center"/>
    </xf>
    <xf numFmtId="0" fontId="33" fillId="9" borderId="45" xfId="0" applyFont="1" applyFill="1" applyBorder="1" applyAlignment="1" applyProtection="1">
      <alignment vertical="center"/>
      <protection locked="0"/>
    </xf>
    <xf numFmtId="0" fontId="32" fillId="0" borderId="0" xfId="0" applyFont="1" applyAlignment="1" applyProtection="1">
      <alignment horizontal="center" vertical="center"/>
      <protection locked="0"/>
    </xf>
    <xf numFmtId="0" fontId="49" fillId="9" borderId="1" xfId="0" applyFont="1" applyFill="1" applyBorder="1" applyAlignment="1" applyProtection="1">
      <alignment horizontal="center" vertical="center"/>
      <protection locked="0"/>
    </xf>
    <xf numFmtId="0" fontId="47" fillId="0" borderId="0" xfId="0" applyFont="1" applyAlignment="1" applyProtection="1">
      <alignment horizontal="left" vertical="center"/>
      <protection locked="0"/>
    </xf>
    <xf numFmtId="0" fontId="36" fillId="0" borderId="10" xfId="0" applyFont="1" applyBorder="1" applyAlignment="1">
      <alignment horizontal="right" vertical="center"/>
    </xf>
    <xf numFmtId="0" fontId="36" fillId="0" borderId="12" xfId="0" applyFont="1" applyBorder="1" applyAlignment="1">
      <alignment horizontal="right" vertical="center"/>
    </xf>
    <xf numFmtId="0" fontId="32" fillId="9" borderId="44" xfId="0" applyFont="1" applyFill="1" applyBorder="1" applyAlignment="1">
      <alignment vertical="center"/>
    </xf>
    <xf numFmtId="0" fontId="34" fillId="16" borderId="2" xfId="0" applyFont="1" applyFill="1" applyBorder="1" applyAlignment="1">
      <alignment horizontal="center" vertical="center" wrapText="1"/>
    </xf>
    <xf numFmtId="9" fontId="44" fillId="16" borderId="2" xfId="0" applyNumberFormat="1" applyFont="1" applyFill="1" applyBorder="1" applyAlignment="1">
      <alignment horizontal="center" vertical="center" wrapText="1"/>
    </xf>
    <xf numFmtId="0" fontId="47" fillId="0" borderId="1" xfId="0" applyFont="1" applyBorder="1" applyAlignment="1">
      <alignment horizontal="justify" vertical="center" wrapText="1"/>
    </xf>
    <xf numFmtId="165" fontId="32" fillId="8" borderId="1" xfId="0" applyNumberFormat="1" applyFont="1" applyFill="1" applyBorder="1" applyAlignment="1">
      <alignment horizontal="center" vertical="center" wrapText="1"/>
    </xf>
    <xf numFmtId="0" fontId="47" fillId="0" borderId="1" xfId="0" applyFont="1" applyBorder="1" applyAlignment="1">
      <alignment horizontal="left" vertical="center" wrapText="1"/>
    </xf>
    <xf numFmtId="165" fontId="45" fillId="9" borderId="1" xfId="0" applyNumberFormat="1" applyFont="1" applyFill="1" applyBorder="1" applyAlignment="1">
      <alignment horizontal="center" vertical="center"/>
    </xf>
    <xf numFmtId="0" fontId="46" fillId="9" borderId="44" xfId="0" applyFont="1" applyFill="1" applyBorder="1" applyAlignment="1">
      <alignment vertical="center" wrapText="1"/>
    </xf>
    <xf numFmtId="164" fontId="33" fillId="12" borderId="35" xfId="0" applyNumberFormat="1" applyFont="1" applyFill="1" applyBorder="1" applyAlignment="1">
      <alignment horizontal="center" vertical="center" wrapText="1"/>
    </xf>
    <xf numFmtId="0" fontId="32" fillId="9" borderId="60" xfId="0" applyFont="1" applyFill="1" applyBorder="1" applyAlignment="1">
      <alignment vertical="center"/>
    </xf>
    <xf numFmtId="0" fontId="32" fillId="0" borderId="0" xfId="0" applyFont="1" applyAlignment="1">
      <alignment vertical="center"/>
    </xf>
    <xf numFmtId="0" fontId="32" fillId="9" borderId="40" xfId="0" applyFont="1" applyFill="1" applyBorder="1" applyAlignment="1">
      <alignment vertical="center"/>
    </xf>
    <xf numFmtId="0" fontId="32" fillId="0" borderId="0" xfId="0" applyFont="1" applyAlignment="1">
      <alignment horizontal="center" vertical="center"/>
    </xf>
    <xf numFmtId="0" fontId="32" fillId="0" borderId="12" xfId="0" applyFont="1" applyBorder="1" applyAlignment="1">
      <alignment horizontal="center" vertical="center"/>
    </xf>
    <xf numFmtId="0" fontId="30" fillId="9" borderId="0" xfId="0" applyFont="1" applyFill="1" applyAlignment="1">
      <alignment horizontal="left" vertical="center" wrapText="1"/>
    </xf>
    <xf numFmtId="0" fontId="48" fillId="9" borderId="0" xfId="0" applyFont="1" applyFill="1" applyAlignment="1">
      <alignment horizontal="left" vertical="center" wrapText="1"/>
    </xf>
    <xf numFmtId="0" fontId="47" fillId="9" borderId="0" xfId="0" applyFont="1" applyFill="1" applyAlignment="1">
      <alignment horizontal="left" vertical="center"/>
    </xf>
    <xf numFmtId="165" fontId="32" fillId="9" borderId="0" xfId="0" applyNumberFormat="1" applyFont="1" applyFill="1" applyAlignment="1">
      <alignment horizontal="center" vertical="center"/>
    </xf>
    <xf numFmtId="0" fontId="46" fillId="9" borderId="0" xfId="0" applyFont="1" applyFill="1" applyAlignment="1">
      <alignment vertical="center" wrapText="1"/>
    </xf>
    <xf numFmtId="0" fontId="43" fillId="9" borderId="0" xfId="0" applyFont="1" applyFill="1" applyAlignment="1">
      <alignment vertical="center" wrapText="1"/>
    </xf>
    <xf numFmtId="0" fontId="34" fillId="9" borderId="15" xfId="0" applyFont="1" applyFill="1" applyBorder="1" applyAlignment="1">
      <alignment horizontal="center" vertical="center" wrapText="1"/>
    </xf>
    <xf numFmtId="0" fontId="35" fillId="0" borderId="1" xfId="2" applyFont="1" applyBorder="1" applyAlignment="1" applyProtection="1">
      <alignment horizontal="center" vertical="center"/>
      <protection locked="0"/>
    </xf>
    <xf numFmtId="0" fontId="35" fillId="0" borderId="12" xfId="2" applyFont="1" applyBorder="1" applyAlignment="1" applyProtection="1">
      <alignment horizontal="center" vertical="center"/>
      <protection locked="0"/>
    </xf>
    <xf numFmtId="0" fontId="32" fillId="0" borderId="44" xfId="0" applyFont="1" applyBorder="1" applyAlignment="1">
      <alignment vertical="center"/>
    </xf>
    <xf numFmtId="0" fontId="32" fillId="0" borderId="45" xfId="0" applyFont="1" applyBorder="1" applyAlignment="1">
      <alignment horizontal="center" vertical="center"/>
    </xf>
    <xf numFmtId="0" fontId="36" fillId="16" borderId="1" xfId="2" applyFont="1" applyFill="1" applyBorder="1" applyAlignment="1">
      <alignment horizontal="center" vertical="center"/>
    </xf>
    <xf numFmtId="0" fontId="36" fillId="16" borderId="12" xfId="2" applyFont="1" applyFill="1" applyBorder="1" applyAlignment="1">
      <alignment horizontal="center" vertical="center"/>
    </xf>
    <xf numFmtId="9" fontId="34" fillId="16" borderId="12" xfId="1" applyFont="1" applyFill="1" applyBorder="1" applyAlignment="1" applyProtection="1">
      <alignment horizontal="center" vertical="center"/>
    </xf>
    <xf numFmtId="2" fontId="33" fillId="12" borderId="12" xfId="0" applyNumberFormat="1" applyFont="1" applyFill="1" applyBorder="1" applyAlignment="1">
      <alignment horizontal="center" vertical="center"/>
    </xf>
    <xf numFmtId="0" fontId="5" fillId="0" borderId="13" xfId="0" applyFont="1" applyBorder="1" applyAlignment="1">
      <alignment horizontal="center"/>
    </xf>
    <xf numFmtId="0" fontId="5" fillId="0" borderId="14" xfId="0" applyFont="1" applyBorder="1" applyAlignment="1">
      <alignment horizontal="center"/>
    </xf>
    <xf numFmtId="0" fontId="4" fillId="0" borderId="8" xfId="0" applyFont="1" applyBorder="1" applyAlignment="1">
      <alignment horizontal="center"/>
    </xf>
    <xf numFmtId="0" fontId="4" fillId="0" borderId="9" xfId="0" applyFont="1" applyBorder="1" applyAlignment="1">
      <alignment horizontal="center"/>
    </xf>
    <xf numFmtId="0" fontId="5" fillId="0" borderId="15" xfId="0" applyFont="1" applyBorder="1" applyAlignment="1">
      <alignment horizontal="center"/>
    </xf>
    <xf numFmtId="0" fontId="4" fillId="0" borderId="10" xfId="0" applyFont="1"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xf numFmtId="0" fontId="4" fillId="0" borderId="4" xfId="0" applyFont="1" applyBorder="1" applyAlignment="1">
      <alignment horizontal="center"/>
    </xf>
    <xf numFmtId="9" fontId="5" fillId="0" borderId="2" xfId="0" applyNumberFormat="1" applyFont="1" applyBorder="1" applyAlignment="1">
      <alignment horizontal="center" vertical="center"/>
    </xf>
    <xf numFmtId="9" fontId="5" fillId="0" borderId="3" xfId="0" applyNumberFormat="1" applyFont="1" applyBorder="1" applyAlignment="1">
      <alignment horizontal="center" vertical="center"/>
    </xf>
    <xf numFmtId="9" fontId="5" fillId="0" borderId="4" xfId="0" applyNumberFormat="1"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xf>
    <xf numFmtId="0" fontId="4" fillId="0" borderId="1"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1" xfId="0" applyFont="1" applyBorder="1" applyAlignment="1">
      <alignment horizontal="left" vertical="center"/>
    </xf>
    <xf numFmtId="0" fontId="5" fillId="2" borderId="5" xfId="0" applyFont="1" applyFill="1" applyBorder="1" applyAlignment="1">
      <alignment horizontal="center"/>
    </xf>
    <xf numFmtId="0" fontId="5" fillId="2" borderId="32" xfId="0" applyFont="1" applyFill="1" applyBorder="1" applyAlignment="1">
      <alignment horizontal="center"/>
    </xf>
    <xf numFmtId="0" fontId="5" fillId="2" borderId="6" xfId="0" applyFont="1" applyFill="1" applyBorder="1" applyAlignment="1">
      <alignment horizontal="center"/>
    </xf>
    <xf numFmtId="0" fontId="5" fillId="0" borderId="1" xfId="0" applyFont="1" applyBorder="1" applyAlignment="1">
      <alignment horizontal="center" vertical="center"/>
    </xf>
    <xf numFmtId="9" fontId="5" fillId="0" borderId="1" xfId="0" applyNumberFormat="1" applyFont="1" applyBorder="1" applyAlignment="1">
      <alignment horizontal="center" vertical="center"/>
    </xf>
    <xf numFmtId="0" fontId="5" fillId="2" borderId="1" xfId="0" applyFont="1" applyFill="1" applyBorder="1" applyAlignment="1">
      <alignment horizontal="center"/>
    </xf>
    <xf numFmtId="0" fontId="4" fillId="0" borderId="5" xfId="0" applyFont="1" applyBorder="1" applyAlignment="1">
      <alignment horizontal="center"/>
    </xf>
    <xf numFmtId="0" fontId="4" fillId="0" borderId="32" xfId="0" applyFont="1" applyBorder="1" applyAlignment="1">
      <alignment horizontal="center"/>
    </xf>
    <xf numFmtId="0" fontId="4" fillId="0" borderId="6" xfId="0" applyFont="1" applyBorder="1" applyAlignment="1">
      <alignment horizontal="center"/>
    </xf>
    <xf numFmtId="0" fontId="32" fillId="9" borderId="40" xfId="0" applyFont="1" applyFill="1" applyBorder="1" applyAlignment="1" applyProtection="1">
      <alignment horizontal="center" vertical="center"/>
      <protection locked="0"/>
    </xf>
    <xf numFmtId="0" fontId="32" fillId="9" borderId="36" xfId="0" applyFont="1" applyFill="1" applyBorder="1" applyAlignment="1" applyProtection="1">
      <alignment horizontal="center" vertical="center"/>
      <protection locked="0"/>
    </xf>
    <xf numFmtId="0" fontId="32" fillId="9" borderId="38" xfId="0" applyFont="1" applyFill="1" applyBorder="1" applyAlignment="1" applyProtection="1">
      <alignment horizontal="center" vertical="center"/>
      <protection locked="0"/>
    </xf>
    <xf numFmtId="0" fontId="33" fillId="12" borderId="17" xfId="0" applyFont="1" applyFill="1" applyBorder="1" applyAlignment="1">
      <alignment horizontal="left" vertical="center"/>
    </xf>
    <xf numFmtId="0" fontId="33" fillId="12" borderId="18" xfId="0" applyFont="1" applyFill="1" applyBorder="1" applyAlignment="1">
      <alignment horizontal="left" vertical="center"/>
    </xf>
    <xf numFmtId="0" fontId="33" fillId="12" borderId="19" xfId="0" applyFont="1" applyFill="1" applyBorder="1" applyAlignment="1">
      <alignment horizontal="left" vertical="center"/>
    </xf>
    <xf numFmtId="0" fontId="37" fillId="12" borderId="60" xfId="0" applyFont="1" applyFill="1" applyBorder="1" applyAlignment="1">
      <alignment horizontal="left" vertical="center"/>
    </xf>
    <xf numFmtId="0" fontId="37" fillId="12" borderId="0" xfId="0" applyFont="1" applyFill="1" applyAlignment="1">
      <alignment horizontal="left" vertical="center"/>
    </xf>
    <xf numFmtId="0" fontId="33" fillId="12" borderId="40" xfId="0" applyFont="1" applyFill="1" applyBorder="1" applyAlignment="1">
      <alignment horizontal="left" vertical="center"/>
    </xf>
    <xf numFmtId="0" fontId="33" fillId="12" borderId="36" xfId="0" applyFont="1" applyFill="1" applyBorder="1" applyAlignment="1">
      <alignment horizontal="left" vertical="center"/>
    </xf>
    <xf numFmtId="0" fontId="33" fillId="12" borderId="38" xfId="0" applyFont="1" applyFill="1" applyBorder="1" applyAlignment="1">
      <alignment horizontal="left" vertical="center"/>
    </xf>
    <xf numFmtId="0" fontId="32" fillId="9" borderId="0" xfId="0" applyFont="1" applyFill="1" applyAlignment="1">
      <alignment horizontal="center" vertical="center"/>
    </xf>
    <xf numFmtId="0" fontId="32" fillId="9" borderId="20" xfId="0" applyFont="1" applyFill="1" applyBorder="1" applyAlignment="1">
      <alignment horizontal="center" vertical="center"/>
    </xf>
    <xf numFmtId="0" fontId="34" fillId="9" borderId="11" xfId="0" applyFont="1" applyFill="1" applyBorder="1" applyAlignment="1">
      <alignment horizontal="center" vertical="center" wrapText="1"/>
    </xf>
    <xf numFmtId="0" fontId="34" fillId="9" borderId="1" xfId="0" applyFont="1" applyFill="1" applyBorder="1" applyAlignment="1">
      <alignment horizontal="center" vertical="center" wrapText="1"/>
    </xf>
    <xf numFmtId="0" fontId="34" fillId="9" borderId="12" xfId="0" applyFont="1" applyFill="1" applyBorder="1" applyAlignment="1">
      <alignment horizontal="center" vertical="center" wrapText="1"/>
    </xf>
    <xf numFmtId="0" fontId="34" fillId="9" borderId="11" xfId="0" applyFont="1" applyFill="1" applyBorder="1" applyAlignment="1">
      <alignment horizontal="center" vertical="center"/>
    </xf>
    <xf numFmtId="0" fontId="34" fillId="9" borderId="1" xfId="0" applyFont="1" applyFill="1" applyBorder="1" applyAlignment="1">
      <alignment horizontal="center" vertical="center"/>
    </xf>
    <xf numFmtId="0" fontId="34" fillId="9" borderId="12" xfId="0" applyFont="1" applyFill="1" applyBorder="1" applyAlignment="1">
      <alignment horizontal="center" vertical="center"/>
    </xf>
    <xf numFmtId="0" fontId="34" fillId="8" borderId="33" xfId="0" applyFont="1" applyFill="1" applyBorder="1" applyAlignment="1">
      <alignment horizontal="center" vertical="center" wrapText="1"/>
    </xf>
    <xf numFmtId="0" fontId="34" fillId="8" borderId="40" xfId="0" applyFont="1" applyFill="1" applyBorder="1" applyAlignment="1">
      <alignment horizontal="center" vertical="center" wrapText="1"/>
    </xf>
    <xf numFmtId="14" fontId="32" fillId="0" borderId="1" xfId="0" applyNumberFormat="1" applyFont="1" applyBorder="1" applyAlignment="1" applyProtection="1">
      <alignment horizontal="center" vertical="center" wrapText="1"/>
      <protection locked="0"/>
    </xf>
    <xf numFmtId="0" fontId="32" fillId="0" borderId="1" xfId="0" applyFont="1" applyBorder="1" applyAlignment="1" applyProtection="1">
      <alignment horizontal="center" vertical="center" wrapText="1"/>
      <protection locked="0"/>
    </xf>
    <xf numFmtId="9" fontId="35" fillId="0" borderId="34" xfId="1" applyFont="1" applyFill="1" applyBorder="1" applyAlignment="1" applyProtection="1">
      <alignment horizontal="center" vertical="center" wrapText="1"/>
      <protection locked="0"/>
    </xf>
    <xf numFmtId="9" fontId="35" fillId="0" borderId="3" xfId="1" applyFont="1" applyFill="1" applyBorder="1" applyAlignment="1" applyProtection="1">
      <alignment horizontal="center" vertical="center" wrapText="1"/>
      <protection locked="0"/>
    </xf>
    <xf numFmtId="9" fontId="32" fillId="0" borderId="34" xfId="1" applyFont="1" applyBorder="1" applyAlignment="1" applyProtection="1">
      <alignment horizontal="center" vertical="center" wrapText="1"/>
      <protection locked="0"/>
    </xf>
    <xf numFmtId="9" fontId="32" fillId="0" borderId="3" xfId="1" applyFont="1" applyBorder="1" applyAlignment="1" applyProtection="1">
      <alignment horizontal="center" vertical="center" wrapText="1"/>
      <protection locked="0"/>
    </xf>
    <xf numFmtId="0" fontId="34" fillId="8" borderId="37" xfId="0" applyFont="1" applyFill="1" applyBorder="1" applyAlignment="1">
      <alignment horizontal="center" vertical="center" wrapText="1"/>
    </xf>
    <xf numFmtId="0" fontId="34" fillId="8" borderId="50" xfId="0" applyFont="1" applyFill="1" applyBorder="1" applyAlignment="1">
      <alignment horizontal="center" vertical="center" wrapText="1"/>
    </xf>
    <xf numFmtId="0" fontId="34" fillId="8" borderId="16" xfId="0" applyFont="1" applyFill="1" applyBorder="1" applyAlignment="1">
      <alignment horizontal="center" vertical="center" wrapText="1"/>
    </xf>
    <xf numFmtId="0" fontId="32" fillId="0" borderId="2" xfId="0" applyFont="1" applyBorder="1" applyAlignment="1" applyProtection="1">
      <alignment horizontal="center" vertical="center" wrapText="1"/>
      <protection locked="0"/>
    </xf>
    <xf numFmtId="0" fontId="32" fillId="0" borderId="3" xfId="0" applyFont="1" applyBorder="1" applyAlignment="1" applyProtection="1">
      <alignment horizontal="center" vertical="center" wrapText="1"/>
      <protection locked="0"/>
    </xf>
    <xf numFmtId="0" fontId="32" fillId="0" borderId="4" xfId="0" applyFont="1" applyBorder="1" applyAlignment="1" applyProtection="1">
      <alignment horizontal="center" vertical="center" wrapText="1"/>
      <protection locked="0"/>
    </xf>
    <xf numFmtId="0" fontId="32" fillId="0" borderId="2" xfId="0" applyFont="1" applyBorder="1" applyAlignment="1" applyProtection="1">
      <alignment horizontal="justify" vertical="center" wrapText="1"/>
      <protection locked="0"/>
    </xf>
    <xf numFmtId="0" fontId="32" fillId="0" borderId="3" xfId="0" applyFont="1" applyBorder="1" applyAlignment="1" applyProtection="1">
      <alignment horizontal="justify" vertical="center" wrapText="1"/>
      <protection locked="0"/>
    </xf>
    <xf numFmtId="0" fontId="32" fillId="0" borderId="4" xfId="0" applyFont="1" applyBorder="1" applyAlignment="1" applyProtection="1">
      <alignment horizontal="justify" vertical="center" wrapText="1"/>
      <protection locked="0"/>
    </xf>
    <xf numFmtId="0" fontId="34" fillId="8" borderId="47" xfId="0" applyFont="1" applyFill="1" applyBorder="1" applyAlignment="1">
      <alignment horizontal="center" vertical="center" wrapText="1"/>
    </xf>
    <xf numFmtId="9" fontId="32" fillId="0" borderId="2" xfId="1" applyFont="1" applyFill="1" applyBorder="1" applyAlignment="1" applyProtection="1">
      <alignment horizontal="center" vertical="center" wrapText="1"/>
      <protection locked="0"/>
    </xf>
    <xf numFmtId="9" fontId="32" fillId="0" borderId="3" xfId="1" applyFont="1" applyFill="1" applyBorder="1" applyAlignment="1" applyProtection="1">
      <alignment horizontal="center" vertical="center" wrapText="1"/>
      <protection locked="0"/>
    </xf>
    <xf numFmtId="9" fontId="32" fillId="0" borderId="4" xfId="1" applyFont="1" applyFill="1" applyBorder="1" applyAlignment="1" applyProtection="1">
      <alignment horizontal="center" vertical="center" wrapText="1"/>
      <protection locked="0"/>
    </xf>
    <xf numFmtId="0" fontId="34" fillId="0" borderId="2" xfId="0" applyFont="1" applyBorder="1" applyAlignment="1" applyProtection="1">
      <alignment horizontal="center" vertical="center" wrapText="1"/>
      <protection locked="0"/>
    </xf>
    <xf numFmtId="0" fontId="34" fillId="0" borderId="3" xfId="0" applyFont="1" applyBorder="1" applyAlignment="1" applyProtection="1">
      <alignment horizontal="center" vertical="center" wrapText="1"/>
      <protection locked="0"/>
    </xf>
    <xf numFmtId="0" fontId="34" fillId="0" borderId="4" xfId="0" applyFont="1" applyBorder="1" applyAlignment="1" applyProtection="1">
      <alignment horizontal="center" vertical="center" wrapText="1"/>
      <protection locked="0"/>
    </xf>
    <xf numFmtId="9" fontId="32" fillId="0" borderId="3" xfId="0" applyNumberFormat="1" applyFont="1" applyBorder="1" applyAlignment="1" applyProtection="1">
      <alignment horizontal="center" vertical="center" wrapText="1"/>
      <protection locked="0"/>
    </xf>
    <xf numFmtId="0" fontId="34" fillId="9" borderId="4" xfId="0" applyFont="1" applyFill="1" applyBorder="1" applyAlignment="1">
      <alignment horizontal="center" vertical="center" wrapText="1"/>
    </xf>
    <xf numFmtId="0" fontId="32" fillId="9" borderId="1" xfId="0" applyFont="1" applyFill="1" applyBorder="1" applyAlignment="1" applyProtection="1">
      <alignment horizontal="center" vertical="center" wrapText="1"/>
      <protection locked="0"/>
    </xf>
    <xf numFmtId="0" fontId="34" fillId="9" borderId="13" xfId="0" applyFont="1" applyFill="1" applyBorder="1" applyAlignment="1">
      <alignment horizontal="left" vertical="center" wrapText="1"/>
    </xf>
    <xf numFmtId="0" fontId="34" fillId="9" borderId="14" xfId="0" applyFont="1" applyFill="1" applyBorder="1" applyAlignment="1">
      <alignment horizontal="left" vertical="center" wrapText="1"/>
    </xf>
    <xf numFmtId="0" fontId="34" fillId="9" borderId="14" xfId="0" applyFont="1" applyFill="1" applyBorder="1" applyAlignment="1" applyProtection="1">
      <alignment horizontal="center" vertical="center" wrapText="1"/>
      <protection locked="0"/>
    </xf>
    <xf numFmtId="0" fontId="34" fillId="9" borderId="15" xfId="0" applyFont="1" applyFill="1" applyBorder="1" applyAlignment="1" applyProtection="1">
      <alignment horizontal="center" vertical="center" wrapText="1"/>
      <protection locked="0"/>
    </xf>
    <xf numFmtId="0" fontId="34" fillId="9" borderId="11" xfId="0" applyFont="1" applyFill="1" applyBorder="1" applyAlignment="1">
      <alignment horizontal="left" vertical="center" wrapText="1"/>
    </xf>
    <xf numFmtId="0" fontId="34" fillId="9" borderId="1" xfId="0" applyFont="1" applyFill="1" applyBorder="1" applyAlignment="1">
      <alignment horizontal="left" vertical="center" wrapText="1"/>
    </xf>
    <xf numFmtId="0" fontId="34" fillId="9" borderId="5" xfId="0" applyFont="1" applyFill="1" applyBorder="1" applyAlignment="1" applyProtection="1">
      <alignment horizontal="center" vertical="center" wrapText="1"/>
      <protection locked="0"/>
    </xf>
    <xf numFmtId="0" fontId="34" fillId="9" borderId="32" xfId="0" applyFont="1" applyFill="1" applyBorder="1" applyAlignment="1" applyProtection="1">
      <alignment horizontal="center" vertical="center" wrapText="1"/>
      <protection locked="0"/>
    </xf>
    <xf numFmtId="0" fontId="34" fillId="9" borderId="6" xfId="0" applyFont="1" applyFill="1" applyBorder="1" applyAlignment="1" applyProtection="1">
      <alignment horizontal="center" vertical="center" wrapText="1"/>
      <protection locked="0"/>
    </xf>
    <xf numFmtId="0" fontId="34" fillId="9" borderId="11" xfId="0" applyFont="1" applyFill="1" applyBorder="1" applyAlignment="1" applyProtection="1">
      <alignment horizontal="center" vertical="center"/>
      <protection locked="0"/>
    </xf>
    <xf numFmtId="0" fontId="34" fillId="9" borderId="1" xfId="0" applyFont="1" applyFill="1" applyBorder="1" applyAlignment="1" applyProtection="1">
      <alignment horizontal="center" vertical="center"/>
      <protection locked="0"/>
    </xf>
    <xf numFmtId="0" fontId="34" fillId="9" borderId="12" xfId="0" applyFont="1" applyFill="1" applyBorder="1" applyAlignment="1" applyProtection="1">
      <alignment horizontal="center" vertical="center"/>
      <protection locked="0"/>
    </xf>
    <xf numFmtId="0" fontId="34" fillId="9" borderId="44" xfId="0" applyFont="1" applyFill="1" applyBorder="1" applyAlignment="1">
      <alignment horizontal="left" vertical="center" wrapText="1"/>
    </xf>
    <xf numFmtId="0" fontId="34" fillId="9" borderId="0" xfId="0" applyFont="1" applyFill="1" applyAlignment="1">
      <alignment horizontal="left" vertical="center" wrapText="1"/>
    </xf>
    <xf numFmtId="0" fontId="34" fillId="9" borderId="45" xfId="0" applyFont="1" applyFill="1" applyBorder="1" applyAlignment="1">
      <alignment horizontal="left" vertical="center" wrapText="1"/>
    </xf>
    <xf numFmtId="0" fontId="36" fillId="16" borderId="17" xfId="0" applyFont="1" applyFill="1" applyBorder="1" applyAlignment="1">
      <alignment horizontal="center" vertical="center"/>
    </xf>
    <xf numFmtId="0" fontId="36" fillId="16" borderId="18" xfId="0" applyFont="1" applyFill="1" applyBorder="1" applyAlignment="1">
      <alignment horizontal="center" vertical="center"/>
    </xf>
    <xf numFmtId="0" fontId="36" fillId="16" borderId="19" xfId="0" applyFont="1" applyFill="1" applyBorder="1" applyAlignment="1">
      <alignment horizontal="center" vertical="center"/>
    </xf>
    <xf numFmtId="0" fontId="33" fillId="12" borderId="44" xfId="0" applyFont="1" applyFill="1" applyBorder="1" applyAlignment="1">
      <alignment horizontal="center" vertical="center"/>
    </xf>
    <xf numFmtId="0" fontId="33" fillId="12" borderId="0" xfId="0" applyFont="1" applyFill="1" applyAlignment="1">
      <alignment horizontal="center" vertical="center"/>
    </xf>
    <xf numFmtId="0" fontId="33" fillId="12" borderId="30" xfId="0" applyFont="1" applyFill="1" applyBorder="1" applyAlignment="1">
      <alignment horizontal="center" vertical="center"/>
    </xf>
    <xf numFmtId="0" fontId="32" fillId="9" borderId="8" xfId="0" applyFont="1" applyFill="1" applyBorder="1" applyAlignment="1" applyProtection="1">
      <alignment horizontal="center" vertical="center"/>
      <protection locked="0"/>
    </xf>
    <xf numFmtId="0" fontId="32" fillId="9" borderId="9" xfId="0" applyFont="1" applyFill="1" applyBorder="1" applyAlignment="1" applyProtection="1">
      <alignment horizontal="center" vertical="center"/>
      <protection locked="0"/>
    </xf>
    <xf numFmtId="0" fontId="32" fillId="9" borderId="10" xfId="0" applyFont="1" applyFill="1" applyBorder="1" applyAlignment="1" applyProtection="1">
      <alignment horizontal="center" vertical="center"/>
      <protection locked="0"/>
    </xf>
    <xf numFmtId="0" fontId="32" fillId="0" borderId="46" xfId="0" applyFont="1" applyBorder="1" applyAlignment="1" applyProtection="1">
      <alignment horizontal="center" vertical="center" wrapText="1"/>
      <protection locked="0"/>
    </xf>
    <xf numFmtId="0" fontId="34" fillId="0" borderId="2" xfId="0" applyFont="1" applyBorder="1" applyAlignment="1" applyProtection="1">
      <alignment horizontal="justify" vertical="center" wrapText="1"/>
      <protection locked="0"/>
    </xf>
    <xf numFmtId="0" fontId="34" fillId="0" borderId="3" xfId="0" applyFont="1" applyBorder="1" applyAlignment="1" applyProtection="1">
      <alignment horizontal="justify" vertical="center" wrapText="1"/>
      <protection locked="0"/>
    </xf>
    <xf numFmtId="0" fontId="34" fillId="0" borderId="4" xfId="0" applyFont="1" applyBorder="1" applyAlignment="1" applyProtection="1">
      <alignment horizontal="justify" vertical="center" wrapText="1"/>
      <protection locked="0"/>
    </xf>
    <xf numFmtId="0" fontId="34" fillId="9" borderId="13" xfId="0" applyFont="1" applyFill="1" applyBorder="1" applyAlignment="1">
      <alignment horizontal="center" vertical="center"/>
    </xf>
    <xf numFmtId="0" fontId="34" fillId="9" borderId="14" xfId="0" applyFont="1" applyFill="1" applyBorder="1" applyAlignment="1">
      <alignment horizontal="center" vertical="center"/>
    </xf>
    <xf numFmtId="0" fontId="34" fillId="9" borderId="15" xfId="0" applyFont="1" applyFill="1" applyBorder="1" applyAlignment="1">
      <alignment horizontal="center" vertical="center"/>
    </xf>
    <xf numFmtId="0" fontId="34" fillId="8" borderId="1" xfId="0" applyFont="1" applyFill="1" applyBorder="1" applyAlignment="1">
      <alignment horizontal="center" vertical="center"/>
    </xf>
    <xf numFmtId="0" fontId="34" fillId="8" borderId="1" xfId="0" applyFont="1" applyFill="1" applyBorder="1" applyAlignment="1">
      <alignment horizontal="center" vertical="center" wrapText="1"/>
    </xf>
    <xf numFmtId="0" fontId="34" fillId="9" borderId="4" xfId="0" applyFont="1" applyFill="1" applyBorder="1" applyAlignment="1" applyProtection="1">
      <alignment horizontal="center" vertical="center" wrapText="1"/>
      <protection locked="0"/>
    </xf>
    <xf numFmtId="0" fontId="34" fillId="9" borderId="61" xfId="0" applyFont="1" applyFill="1" applyBorder="1" applyAlignment="1" applyProtection="1">
      <alignment horizontal="center" vertical="center" wrapText="1"/>
      <protection locked="0"/>
    </xf>
    <xf numFmtId="0" fontId="34" fillId="9" borderId="1" xfId="0" applyFont="1" applyFill="1" applyBorder="1" applyAlignment="1" applyProtection="1">
      <alignment horizontal="center" vertical="center" wrapText="1"/>
      <protection locked="0"/>
    </xf>
    <xf numFmtId="0" fontId="34" fillId="9" borderId="12" xfId="0" applyFont="1" applyFill="1" applyBorder="1" applyAlignment="1" applyProtection="1">
      <alignment horizontal="center" vertical="center" wrapText="1"/>
      <protection locked="0"/>
    </xf>
    <xf numFmtId="0" fontId="34" fillId="9" borderId="9" xfId="0" applyFont="1" applyFill="1" applyBorder="1" applyAlignment="1" applyProtection="1">
      <alignment horizontal="center" vertical="center" wrapText="1"/>
      <protection locked="0"/>
    </xf>
    <xf numFmtId="0" fontId="34" fillId="9" borderId="10" xfId="0" applyFont="1" applyFill="1" applyBorder="1" applyAlignment="1" applyProtection="1">
      <alignment horizontal="center" vertical="center" wrapText="1"/>
      <protection locked="0"/>
    </xf>
    <xf numFmtId="0" fontId="34" fillId="16" borderId="1" xfId="0" applyFont="1" applyFill="1" applyBorder="1" applyAlignment="1">
      <alignment horizontal="center" vertical="center"/>
    </xf>
    <xf numFmtId="0" fontId="34" fillId="9" borderId="8" xfId="0" applyFont="1" applyFill="1" applyBorder="1" applyAlignment="1">
      <alignment horizontal="left" vertical="center" wrapText="1"/>
    </xf>
    <xf numFmtId="0" fontId="34" fillId="9" borderId="9" xfId="0" applyFont="1" applyFill="1" applyBorder="1" applyAlignment="1">
      <alignment horizontal="left" vertical="center" wrapText="1"/>
    </xf>
    <xf numFmtId="0" fontId="34" fillId="9" borderId="16" xfId="0" applyFont="1" applyFill="1" applyBorder="1" applyAlignment="1">
      <alignment horizontal="left" vertical="center" wrapText="1"/>
    </xf>
    <xf numFmtId="0" fontId="34" fillId="9" borderId="4" xfId="0" applyFont="1" applyFill="1" applyBorder="1" applyAlignment="1">
      <alignment horizontal="left" vertical="center" wrapText="1"/>
    </xf>
    <xf numFmtId="9" fontId="32" fillId="0" borderId="1" xfId="0" applyNumberFormat="1" applyFont="1" applyBorder="1" applyAlignment="1" applyProtection="1">
      <alignment horizontal="center" vertical="center" wrapText="1"/>
      <protection locked="0"/>
    </xf>
    <xf numFmtId="0" fontId="34" fillId="8" borderId="35" xfId="0" applyFont="1" applyFill="1" applyBorder="1" applyAlignment="1">
      <alignment horizontal="center" vertical="center" wrapText="1"/>
    </xf>
    <xf numFmtId="2" fontId="34" fillId="8" borderId="35" xfId="0" applyNumberFormat="1" applyFont="1" applyFill="1" applyBorder="1" applyAlignment="1">
      <alignment horizontal="center" vertical="center" wrapText="1"/>
    </xf>
    <xf numFmtId="0" fontId="34" fillId="8" borderId="35" xfId="0" applyFont="1" applyFill="1" applyBorder="1" applyAlignment="1">
      <alignment horizontal="center" vertical="center"/>
    </xf>
    <xf numFmtId="0" fontId="34" fillId="8" borderId="42" xfId="0" applyFont="1" applyFill="1" applyBorder="1" applyAlignment="1">
      <alignment horizontal="center" vertical="center" wrapText="1"/>
    </xf>
    <xf numFmtId="0" fontId="34" fillId="8" borderId="43" xfId="0" applyFont="1" applyFill="1" applyBorder="1" applyAlignment="1">
      <alignment horizontal="center" vertical="center" wrapText="1"/>
    </xf>
    <xf numFmtId="0" fontId="34" fillId="8" borderId="17" xfId="0" applyFont="1" applyFill="1" applyBorder="1" applyAlignment="1">
      <alignment horizontal="center" vertical="center" wrapText="1"/>
    </xf>
    <xf numFmtId="0" fontId="34" fillId="8" borderId="18" xfId="0" applyFont="1" applyFill="1" applyBorder="1" applyAlignment="1">
      <alignment horizontal="center" vertical="center" wrapText="1"/>
    </xf>
    <xf numFmtId="0" fontId="34" fillId="8" borderId="19" xfId="0" applyFont="1" applyFill="1" applyBorder="1" applyAlignment="1">
      <alignment horizontal="center" vertical="center" wrapText="1"/>
    </xf>
    <xf numFmtId="9" fontId="32" fillId="0" borderId="4" xfId="1" applyFont="1" applyBorder="1" applyAlignment="1" applyProtection="1">
      <alignment horizontal="center" vertical="center" wrapText="1"/>
      <protection locked="0"/>
    </xf>
    <xf numFmtId="9" fontId="32" fillId="0" borderId="1" xfId="1" applyFont="1" applyBorder="1" applyAlignment="1" applyProtection="1">
      <alignment horizontal="center" vertical="center" wrapText="1"/>
      <protection locked="0"/>
    </xf>
    <xf numFmtId="9" fontId="32" fillId="0" borderId="4" xfId="0" applyNumberFormat="1" applyFont="1" applyBorder="1" applyAlignment="1" applyProtection="1">
      <alignment horizontal="center" vertical="center" wrapText="1"/>
      <protection locked="0"/>
    </xf>
    <xf numFmtId="0" fontId="36" fillId="16" borderId="40" xfId="0" applyFont="1" applyFill="1" applyBorder="1" applyAlignment="1">
      <alignment horizontal="center" vertical="center"/>
    </xf>
    <xf numFmtId="0" fontId="36" fillId="16" borderId="36" xfId="0" applyFont="1" applyFill="1" applyBorder="1" applyAlignment="1">
      <alignment horizontal="center" vertical="center"/>
    </xf>
    <xf numFmtId="0" fontId="36" fillId="16" borderId="38" xfId="0" applyFont="1" applyFill="1" applyBorder="1" applyAlignment="1">
      <alignment horizontal="center" vertical="center"/>
    </xf>
    <xf numFmtId="14" fontId="32" fillId="0" borderId="3" xfId="0" applyNumberFormat="1" applyFont="1" applyBorder="1" applyAlignment="1" applyProtection="1">
      <alignment horizontal="center" vertical="center" wrapText="1"/>
      <protection locked="0"/>
    </xf>
    <xf numFmtId="9" fontId="35" fillId="0" borderId="1" xfId="1" applyFont="1" applyFill="1" applyBorder="1" applyAlignment="1" applyProtection="1">
      <alignment horizontal="center" vertical="center" wrapText="1"/>
      <protection locked="0"/>
    </xf>
    <xf numFmtId="0" fontId="32" fillId="0" borderId="1" xfId="0" applyFont="1" applyBorder="1" applyAlignment="1">
      <alignment horizontal="center" vertical="center"/>
    </xf>
    <xf numFmtId="0" fontId="36" fillId="0" borderId="5" xfId="0" applyFont="1" applyBorder="1" applyAlignment="1">
      <alignment horizontal="right" vertical="center"/>
    </xf>
    <xf numFmtId="0" fontId="36" fillId="0" borderId="6" xfId="0" applyFont="1" applyBorder="1" applyAlignment="1">
      <alignment horizontal="right" vertical="center"/>
    </xf>
    <xf numFmtId="0" fontId="34" fillId="0" borderId="5" xfId="0" applyFont="1" applyBorder="1" applyAlignment="1">
      <alignment horizontal="right" vertical="center"/>
    </xf>
    <xf numFmtId="0" fontId="34" fillId="0" borderId="6" xfId="0" applyFont="1" applyBorder="1" applyAlignment="1">
      <alignment horizontal="right" vertical="center"/>
    </xf>
    <xf numFmtId="0" fontId="31" fillId="0" borderId="1" xfId="0" applyFont="1" applyBorder="1" applyAlignment="1">
      <alignment horizontal="center" vertical="center"/>
    </xf>
    <xf numFmtId="0" fontId="34" fillId="8" borderId="49" xfId="0" applyFont="1" applyFill="1" applyBorder="1" applyAlignment="1">
      <alignment horizontal="center" vertical="center" wrapText="1"/>
    </xf>
    <xf numFmtId="0" fontId="32" fillId="0" borderId="34" xfId="0" applyFont="1" applyBorder="1" applyAlignment="1" applyProtection="1">
      <alignment horizontal="center" vertical="center" wrapText="1"/>
      <protection locked="0"/>
    </xf>
    <xf numFmtId="0" fontId="32" fillId="0" borderId="34" xfId="0" applyFont="1" applyBorder="1" applyAlignment="1" applyProtection="1">
      <alignment horizontal="justify" vertical="center" wrapText="1"/>
      <protection locked="0"/>
    </xf>
    <xf numFmtId="14" fontId="32" fillId="0" borderId="34" xfId="0" applyNumberFormat="1" applyFont="1" applyBorder="1" applyAlignment="1" applyProtection="1">
      <alignment horizontal="center" vertical="center" wrapText="1"/>
      <protection locked="0"/>
    </xf>
    <xf numFmtId="9" fontId="32" fillId="0" borderId="34" xfId="0" applyNumberFormat="1" applyFont="1" applyBorder="1" applyAlignment="1" applyProtection="1">
      <alignment horizontal="center" vertical="center" wrapText="1"/>
      <protection locked="0"/>
    </xf>
    <xf numFmtId="0" fontId="27" fillId="9" borderId="17" xfId="0" applyFont="1" applyFill="1" applyBorder="1" applyAlignment="1">
      <alignment horizontal="left" vertical="center" wrapText="1"/>
    </xf>
    <xf numFmtId="0" fontId="27" fillId="9" borderId="18" xfId="0" applyFont="1" applyFill="1" applyBorder="1" applyAlignment="1">
      <alignment horizontal="left" vertical="center" wrapText="1"/>
    </xf>
    <xf numFmtId="0" fontId="27" fillId="9" borderId="19" xfId="0" applyFont="1" applyFill="1" applyBorder="1" applyAlignment="1">
      <alignment horizontal="left" vertical="center" wrapText="1"/>
    </xf>
    <xf numFmtId="0" fontId="27" fillId="9" borderId="33" xfId="0" applyFont="1" applyFill="1" applyBorder="1" applyAlignment="1">
      <alignment horizontal="left" vertical="center" wrapText="1"/>
    </xf>
    <xf numFmtId="0" fontId="27" fillId="9" borderId="39" xfId="0" applyFont="1" applyFill="1" applyBorder="1" applyAlignment="1">
      <alignment horizontal="left" vertical="center" wrapText="1"/>
    </xf>
    <xf numFmtId="0" fontId="27" fillId="9" borderId="41" xfId="0" applyFont="1" applyFill="1" applyBorder="1" applyAlignment="1">
      <alignment horizontal="left" vertical="center" wrapText="1"/>
    </xf>
    <xf numFmtId="0" fontId="25" fillId="9" borderId="0" xfId="0" applyFont="1" applyFill="1" applyAlignment="1">
      <alignment horizontal="center" vertical="center" wrapText="1"/>
    </xf>
    <xf numFmtId="0" fontId="50" fillId="16" borderId="1" xfId="0" applyFont="1" applyFill="1" applyBorder="1" applyAlignment="1">
      <alignment horizontal="center" vertical="center"/>
    </xf>
    <xf numFmtId="0" fontId="27" fillId="9" borderId="44" xfId="0" applyFont="1" applyFill="1" applyBorder="1" applyAlignment="1">
      <alignment horizontal="left" vertical="center" wrapText="1"/>
    </xf>
    <xf numFmtId="0" fontId="27" fillId="9" borderId="0" xfId="0" applyFont="1" applyFill="1" applyAlignment="1">
      <alignment horizontal="left" vertical="center" wrapText="1"/>
    </xf>
    <xf numFmtId="0" fontId="27" fillId="9" borderId="45" xfId="0" applyFont="1" applyFill="1" applyBorder="1" applyAlignment="1">
      <alignment horizontal="left" vertical="center" wrapText="1"/>
    </xf>
    <xf numFmtId="0" fontId="28" fillId="9" borderId="42" xfId="0" applyFont="1" applyFill="1" applyBorder="1" applyAlignment="1">
      <alignment horizontal="center" vertical="center" wrapText="1"/>
    </xf>
    <xf numFmtId="0" fontId="28" fillId="9" borderId="48" xfId="0" applyFont="1" applyFill="1" applyBorder="1" applyAlignment="1">
      <alignment horizontal="center" vertical="center" wrapText="1"/>
    </xf>
    <xf numFmtId="0" fontId="34" fillId="9" borderId="22" xfId="0" applyFont="1" applyFill="1" applyBorder="1" applyAlignment="1">
      <alignment horizontal="center" vertical="center" wrapText="1"/>
    </xf>
    <xf numFmtId="0" fontId="34" fillId="9" borderId="14" xfId="0" applyFont="1" applyFill="1" applyBorder="1" applyAlignment="1">
      <alignment horizontal="center" vertical="center" wrapText="1"/>
    </xf>
    <xf numFmtId="0" fontId="39" fillId="12" borderId="17" xfId="0" applyFont="1" applyFill="1" applyBorder="1" applyAlignment="1">
      <alignment horizontal="center" vertical="center" wrapText="1"/>
    </xf>
    <xf numFmtId="0" fontId="39" fillId="12" borderId="18" xfId="0" applyFont="1" applyFill="1" applyBorder="1" applyAlignment="1">
      <alignment horizontal="center" vertical="center" wrapText="1"/>
    </xf>
    <xf numFmtId="0" fontId="39" fillId="12" borderId="19" xfId="0" applyFont="1" applyFill="1" applyBorder="1" applyAlignment="1">
      <alignment horizontal="center" vertical="center" wrapText="1"/>
    </xf>
    <xf numFmtId="0" fontId="32" fillId="0" borderId="11" xfId="0" applyFont="1" applyBorder="1" applyAlignment="1">
      <alignment horizontal="left" vertical="center" wrapText="1"/>
    </xf>
    <xf numFmtId="0" fontId="32" fillId="0" borderId="1" xfId="0" applyFont="1" applyBorder="1" applyAlignment="1">
      <alignment horizontal="left" vertical="center" wrapText="1"/>
    </xf>
    <xf numFmtId="0" fontId="32" fillId="0" borderId="11" xfId="0" applyFont="1" applyBorder="1" applyAlignment="1">
      <alignment horizontal="left" vertical="center"/>
    </xf>
    <xf numFmtId="0" fontId="32" fillId="0" borderId="1" xfId="0" applyFont="1" applyBorder="1" applyAlignment="1">
      <alignment horizontal="left" vertical="center"/>
    </xf>
    <xf numFmtId="0" fontId="36" fillId="4" borderId="11" xfId="0" applyFont="1" applyFill="1" applyBorder="1" applyAlignment="1">
      <alignment horizontal="center" vertical="center" wrapText="1"/>
    </xf>
    <xf numFmtId="0" fontId="36" fillId="4" borderId="1" xfId="0" applyFont="1" applyFill="1" applyBorder="1" applyAlignment="1">
      <alignment horizontal="center" vertical="center" wrapText="1"/>
    </xf>
    <xf numFmtId="9" fontId="44" fillId="0" borderId="2" xfId="0" applyNumberFormat="1" applyFont="1" applyBorder="1" applyAlignment="1" applyProtection="1">
      <alignment horizontal="center" vertical="center" wrapText="1"/>
      <protection locked="0"/>
    </xf>
    <xf numFmtId="9" fontId="44" fillId="0" borderId="3" xfId="0" applyNumberFormat="1" applyFont="1" applyBorder="1" applyAlignment="1" applyProtection="1">
      <alignment horizontal="center" vertical="center" wrapText="1"/>
      <protection locked="0"/>
    </xf>
    <xf numFmtId="9" fontId="44" fillId="0" borderId="4" xfId="0" applyNumberFormat="1" applyFont="1" applyBorder="1" applyAlignment="1" applyProtection="1">
      <alignment horizontal="center" vertical="center" wrapText="1"/>
      <protection locked="0"/>
    </xf>
    <xf numFmtId="164" fontId="34" fillId="0" borderId="2" xfId="0" applyNumberFormat="1" applyFont="1" applyBorder="1" applyAlignment="1">
      <alignment horizontal="center" vertical="center"/>
    </xf>
    <xf numFmtId="164" fontId="34" fillId="0" borderId="3" xfId="0" applyNumberFormat="1" applyFont="1" applyBorder="1" applyAlignment="1">
      <alignment horizontal="center" vertical="center"/>
    </xf>
    <xf numFmtId="164" fontId="34" fillId="0" borderId="4" xfId="0" applyNumberFormat="1" applyFont="1" applyBorder="1" applyAlignment="1">
      <alignment horizontal="center" vertical="center"/>
    </xf>
    <xf numFmtId="164" fontId="34" fillId="0" borderId="1" xfId="0" applyNumberFormat="1" applyFont="1" applyBorder="1" applyAlignment="1" applyProtection="1">
      <alignment horizontal="center" vertical="center"/>
      <protection locked="0"/>
    </xf>
    <xf numFmtId="164" fontId="34" fillId="0" borderId="1" xfId="0" applyNumberFormat="1" applyFont="1" applyBorder="1" applyAlignment="1">
      <alignment horizontal="center" vertical="center"/>
    </xf>
    <xf numFmtId="0" fontId="32" fillId="9" borderId="12" xfId="0" applyFont="1" applyFill="1" applyBorder="1" applyAlignment="1" applyProtection="1">
      <alignment horizontal="center" vertical="center"/>
      <protection locked="0"/>
    </xf>
    <xf numFmtId="0" fontId="32" fillId="0" borderId="0" xfId="0" applyFont="1" applyAlignment="1">
      <alignment horizontal="center" vertical="center"/>
    </xf>
    <xf numFmtId="0" fontId="32" fillId="9" borderId="1" xfId="0" applyFont="1" applyFill="1" applyBorder="1" applyAlignment="1" applyProtection="1">
      <alignment horizontal="center" vertical="center"/>
      <protection locked="0"/>
    </xf>
    <xf numFmtId="0" fontId="32" fillId="0" borderId="8" xfId="0" applyFont="1" applyBorder="1" applyAlignment="1">
      <alignment horizontal="center" vertical="center"/>
    </xf>
    <xf numFmtId="0" fontId="32" fillId="0" borderId="9" xfId="0" applyFont="1" applyBorder="1" applyAlignment="1">
      <alignment horizontal="center" vertical="center"/>
    </xf>
    <xf numFmtId="0" fontId="32" fillId="0" borderId="11" xfId="0" applyFont="1" applyBorder="1" applyAlignment="1">
      <alignment horizontal="center" vertical="center"/>
    </xf>
    <xf numFmtId="0" fontId="31" fillId="0" borderId="9" xfId="0" applyFont="1" applyBorder="1" applyAlignment="1">
      <alignment horizontal="center" vertical="center" wrapText="1"/>
    </xf>
    <xf numFmtId="0" fontId="31" fillId="0" borderId="9" xfId="0" applyFont="1" applyBorder="1" applyAlignment="1">
      <alignment horizontal="center" vertical="center"/>
    </xf>
    <xf numFmtId="0" fontId="33" fillId="12" borderId="11" xfId="0" applyFont="1" applyFill="1" applyBorder="1" applyAlignment="1">
      <alignment horizontal="center" vertical="center" wrapText="1"/>
    </xf>
    <xf numFmtId="0" fontId="33" fillId="12" borderId="1" xfId="0" applyFont="1" applyFill="1" applyBorder="1" applyAlignment="1">
      <alignment horizontal="center" vertical="center" wrapText="1"/>
    </xf>
    <xf numFmtId="0" fontId="32" fillId="0" borderId="12" xfId="0" applyFont="1" applyBorder="1" applyAlignment="1" applyProtection="1">
      <alignment horizontal="center" vertical="center"/>
      <protection locked="0"/>
    </xf>
    <xf numFmtId="0" fontId="36" fillId="16" borderId="11" xfId="0" applyFont="1" applyFill="1" applyBorder="1" applyAlignment="1">
      <alignment horizontal="center" vertical="center" wrapText="1"/>
    </xf>
    <xf numFmtId="0" fontId="36" fillId="16" borderId="1" xfId="0" applyFont="1" applyFill="1" applyBorder="1" applyAlignment="1">
      <alignment horizontal="center" vertical="center" wrapText="1"/>
    </xf>
    <xf numFmtId="0" fontId="34" fillId="0" borderId="12" xfId="0" applyFont="1" applyBorder="1" applyAlignment="1" applyProtection="1">
      <alignment horizontal="center" vertical="center" wrapText="1"/>
      <protection locked="0"/>
    </xf>
    <xf numFmtId="0" fontId="33" fillId="12" borderId="33" xfId="0" applyFont="1" applyFill="1" applyBorder="1" applyAlignment="1">
      <alignment horizontal="center" vertical="center" wrapText="1"/>
    </xf>
    <xf numFmtId="0" fontId="33" fillId="12" borderId="39" xfId="0" applyFont="1" applyFill="1" applyBorder="1" applyAlignment="1">
      <alignment horizontal="center" vertical="center" wrapText="1"/>
    </xf>
    <xf numFmtId="0" fontId="33" fillId="12" borderId="41" xfId="0" applyFont="1" applyFill="1" applyBorder="1" applyAlignment="1">
      <alignment horizontal="center" vertical="center" wrapText="1"/>
    </xf>
    <xf numFmtId="0" fontId="34" fillId="16" borderId="10" xfId="0" applyFont="1" applyFill="1" applyBorder="1" applyAlignment="1">
      <alignment horizontal="center" vertical="center" wrapText="1"/>
    </xf>
    <xf numFmtId="0" fontId="34" fillId="16" borderId="12" xfId="0" applyFont="1" applyFill="1" applyBorder="1" applyAlignment="1">
      <alignment horizontal="center" vertical="center" wrapText="1"/>
    </xf>
    <xf numFmtId="0" fontId="34" fillId="16" borderId="59" xfId="0" applyFont="1" applyFill="1" applyBorder="1" applyAlignment="1">
      <alignment horizontal="center" vertical="center" wrapText="1"/>
    </xf>
    <xf numFmtId="0" fontId="34" fillId="16" borderId="8" xfId="0" applyFont="1" applyFill="1" applyBorder="1" applyAlignment="1">
      <alignment horizontal="center" vertical="center" wrapText="1"/>
    </xf>
    <xf numFmtId="0" fontId="34" fillId="16" borderId="9" xfId="0" applyFont="1" applyFill="1" applyBorder="1" applyAlignment="1">
      <alignment horizontal="center" vertical="center" wrapText="1"/>
    </xf>
    <xf numFmtId="0" fontId="34" fillId="16" borderId="11" xfId="0" applyFont="1" applyFill="1" applyBorder="1" applyAlignment="1">
      <alignment horizontal="center" vertical="center" wrapText="1"/>
    </xf>
    <xf numFmtId="0" fontId="34" fillId="16" borderId="1" xfId="0" applyFont="1" applyFill="1" applyBorder="1" applyAlignment="1">
      <alignment horizontal="center" vertical="center" wrapText="1"/>
    </xf>
    <xf numFmtId="0" fontId="34" fillId="16" borderId="37" xfId="0" applyFont="1" applyFill="1" applyBorder="1" applyAlignment="1">
      <alignment horizontal="center" vertical="center" wrapText="1"/>
    </xf>
    <xf numFmtId="0" fontId="34" fillId="16" borderId="2" xfId="0" applyFont="1" applyFill="1" applyBorder="1" applyAlignment="1">
      <alignment horizontal="center" vertical="center" wrapText="1"/>
    </xf>
    <xf numFmtId="0" fontId="34" fillId="16" borderId="34" xfId="0" applyFont="1" applyFill="1" applyBorder="1" applyAlignment="1">
      <alignment horizontal="center" vertical="center" wrapText="1"/>
    </xf>
    <xf numFmtId="0" fontId="34" fillId="16" borderId="3" xfId="0" applyFont="1" applyFill="1" applyBorder="1" applyAlignment="1">
      <alignment horizontal="center" vertical="center" wrapText="1"/>
    </xf>
    <xf numFmtId="0" fontId="34" fillId="16" borderId="4" xfId="0" applyFont="1" applyFill="1" applyBorder="1" applyAlignment="1">
      <alignment horizontal="center" vertical="center" wrapText="1"/>
    </xf>
    <xf numFmtId="0" fontId="34" fillId="16" borderId="58" xfId="0" applyFont="1" applyFill="1" applyBorder="1" applyAlignment="1">
      <alignment horizontal="center" vertical="center" wrapText="1"/>
    </xf>
    <xf numFmtId="0" fontId="34" fillId="16" borderId="30" xfId="0" applyFont="1" applyFill="1" applyBorder="1" applyAlignment="1">
      <alignment horizontal="center" vertical="center" wrapText="1"/>
    </xf>
    <xf numFmtId="0" fontId="11" fillId="9" borderId="37" xfId="0" applyFont="1" applyFill="1" applyBorder="1" applyAlignment="1">
      <alignment horizontal="center" vertical="center" wrapText="1"/>
    </xf>
    <xf numFmtId="0" fontId="11" fillId="9" borderId="16" xfId="0" applyFont="1" applyFill="1" applyBorder="1" applyAlignment="1">
      <alignment horizontal="center" vertical="center" wrapText="1"/>
    </xf>
    <xf numFmtId="0" fontId="26" fillId="9" borderId="54" xfId="0" applyFont="1" applyFill="1" applyBorder="1" applyAlignment="1">
      <alignment horizontal="left" vertical="center" wrapText="1"/>
    </xf>
    <xf numFmtId="0" fontId="26" fillId="9" borderId="20" xfId="0" applyFont="1" applyFill="1" applyBorder="1" applyAlignment="1">
      <alignment horizontal="left" vertical="center" wrapText="1"/>
    </xf>
    <xf numFmtId="0" fontId="26" fillId="9" borderId="55" xfId="0" applyFont="1" applyFill="1" applyBorder="1" applyAlignment="1">
      <alignment horizontal="left" vertical="center" wrapText="1"/>
    </xf>
    <xf numFmtId="0" fontId="26" fillId="9" borderId="7" xfId="0" applyFont="1" applyFill="1" applyBorder="1" applyAlignment="1">
      <alignment horizontal="left" vertical="center" wrapText="1"/>
    </xf>
    <xf numFmtId="0" fontId="26" fillId="9" borderId="26" xfId="0" applyFont="1" applyFill="1" applyBorder="1" applyAlignment="1">
      <alignment horizontal="left" vertical="center" wrapText="1"/>
    </xf>
    <xf numFmtId="0" fontId="26" fillId="9" borderId="53" xfId="0" applyFont="1" applyFill="1" applyBorder="1" applyAlignment="1">
      <alignment horizontal="left" vertical="center" wrapText="1"/>
    </xf>
    <xf numFmtId="0" fontId="26" fillId="9" borderId="5" xfId="0" applyFont="1" applyFill="1" applyBorder="1" applyAlignment="1">
      <alignment horizontal="left" vertical="center" wrapText="1"/>
    </xf>
    <xf numFmtId="0" fontId="26" fillId="9" borderId="32" xfId="0" applyFont="1" applyFill="1" applyBorder="1" applyAlignment="1">
      <alignment horizontal="left" vertical="center" wrapText="1"/>
    </xf>
    <xf numFmtId="0" fontId="26" fillId="9" borderId="56" xfId="0" applyFont="1" applyFill="1" applyBorder="1" applyAlignment="1">
      <alignment horizontal="left" vertical="center" wrapText="1"/>
    </xf>
    <xf numFmtId="0" fontId="26" fillId="9" borderId="57" xfId="0" applyFont="1" applyFill="1" applyBorder="1" applyAlignment="1">
      <alignment horizontal="left" vertical="center" wrapText="1"/>
    </xf>
    <xf numFmtId="0" fontId="26" fillId="9" borderId="36" xfId="0" applyFont="1" applyFill="1" applyBorder="1" applyAlignment="1">
      <alignment horizontal="left" vertical="center" wrapText="1"/>
    </xf>
    <xf numFmtId="0" fontId="26" fillId="9" borderId="38" xfId="0" applyFont="1" applyFill="1" applyBorder="1" applyAlignment="1">
      <alignment horizontal="left" vertical="center" wrapText="1"/>
    </xf>
    <xf numFmtId="0" fontId="29" fillId="9" borderId="0" xfId="0" applyFont="1" applyFill="1" applyAlignment="1">
      <alignment horizontal="center"/>
    </xf>
    <xf numFmtId="0" fontId="50" fillId="16" borderId="0" xfId="0" applyFont="1" applyFill="1" applyAlignment="1">
      <alignment horizontal="center" vertical="center"/>
    </xf>
    <xf numFmtId="0" fontId="27" fillId="9" borderId="33" xfId="0" applyFont="1" applyFill="1" applyBorder="1" applyAlignment="1">
      <alignment horizontal="center" vertical="center" wrapText="1"/>
    </xf>
    <xf numFmtId="0" fontId="27" fillId="9" borderId="39" xfId="0" applyFont="1" applyFill="1" applyBorder="1" applyAlignment="1">
      <alignment horizontal="center" vertical="center" wrapText="1"/>
    </xf>
    <xf numFmtId="0" fontId="27" fillId="9" borderId="41" xfId="0" applyFont="1" applyFill="1" applyBorder="1" applyAlignment="1">
      <alignment horizontal="center" vertical="center" wrapText="1"/>
    </xf>
    <xf numFmtId="0" fontId="27" fillId="9" borderId="44" xfId="0" applyFont="1" applyFill="1" applyBorder="1" applyAlignment="1">
      <alignment horizontal="center" vertical="center" wrapText="1"/>
    </xf>
    <xf numFmtId="0" fontId="27" fillId="9" borderId="0" xfId="0" applyFont="1" applyFill="1" applyAlignment="1">
      <alignment horizontal="center" vertical="center" wrapText="1"/>
    </xf>
    <xf numFmtId="0" fontId="27" fillId="9" borderId="45" xfId="0" applyFont="1" applyFill="1" applyBorder="1" applyAlignment="1">
      <alignment horizontal="center" vertical="center" wrapText="1"/>
    </xf>
    <xf numFmtId="0" fontId="11" fillId="9" borderId="17" xfId="0" applyFont="1" applyFill="1" applyBorder="1" applyAlignment="1">
      <alignment horizontal="center" vertical="center" wrapText="1"/>
    </xf>
    <xf numFmtId="0" fontId="11" fillId="9" borderId="18" xfId="0" applyFont="1" applyFill="1" applyBorder="1" applyAlignment="1">
      <alignment horizontal="center" vertical="center" wrapText="1"/>
    </xf>
    <xf numFmtId="0" fontId="11" fillId="9" borderId="19" xfId="0" applyFont="1" applyFill="1" applyBorder="1" applyAlignment="1">
      <alignment horizontal="center" vertical="center" wrapText="1"/>
    </xf>
    <xf numFmtId="0" fontId="27" fillId="9" borderId="40" xfId="0" applyFont="1" applyFill="1" applyBorder="1" applyAlignment="1">
      <alignment horizontal="left" vertical="center" wrapText="1"/>
    </xf>
    <xf numFmtId="0" fontId="27" fillId="9" borderId="36" xfId="0" applyFont="1" applyFill="1" applyBorder="1" applyAlignment="1">
      <alignment horizontal="left" vertical="center" wrapText="1"/>
    </xf>
    <xf numFmtId="0" fontId="27" fillId="9" borderId="38" xfId="0" applyFont="1" applyFill="1" applyBorder="1" applyAlignment="1">
      <alignment horizontal="left" vertical="center" wrapText="1"/>
    </xf>
    <xf numFmtId="0" fontId="26" fillId="9" borderId="42" xfId="0" applyFont="1" applyFill="1" applyBorder="1" applyAlignment="1">
      <alignment horizontal="center" vertical="center"/>
    </xf>
    <xf numFmtId="0" fontId="26" fillId="9" borderId="43" xfId="0" applyFont="1" applyFill="1" applyBorder="1" applyAlignment="1">
      <alignment horizontal="center" vertical="center"/>
    </xf>
    <xf numFmtId="0" fontId="27" fillId="9" borderId="52" xfId="0" applyFont="1" applyFill="1" applyBorder="1" applyAlignment="1">
      <alignment horizontal="center" vertical="center" wrapText="1"/>
    </xf>
    <xf numFmtId="0" fontId="27" fillId="9" borderId="26" xfId="0" applyFont="1" applyFill="1" applyBorder="1" applyAlignment="1">
      <alignment horizontal="center" vertical="center" wrapText="1"/>
    </xf>
    <xf numFmtId="0" fontId="27" fillId="9" borderId="53" xfId="0" applyFont="1" applyFill="1" applyBorder="1" applyAlignment="1">
      <alignment horizontal="center" vertical="center" wrapText="1"/>
    </xf>
    <xf numFmtId="0" fontId="34" fillId="4" borderId="64" xfId="0" applyFont="1" applyFill="1" applyBorder="1" applyAlignment="1">
      <alignment horizontal="center" vertical="center"/>
    </xf>
    <xf numFmtId="0" fontId="34" fillId="4" borderId="65" xfId="0" applyFont="1" applyFill="1" applyBorder="1" applyAlignment="1">
      <alignment horizontal="center" vertical="center"/>
    </xf>
    <xf numFmtId="0" fontId="34" fillId="4" borderId="22" xfId="0" applyFont="1" applyFill="1" applyBorder="1" applyAlignment="1">
      <alignment horizontal="center" vertical="center"/>
    </xf>
    <xf numFmtId="0" fontId="34" fillId="4" borderId="66" xfId="0" applyFont="1" applyFill="1" applyBorder="1" applyAlignment="1">
      <alignment horizontal="center" vertical="center"/>
    </xf>
    <xf numFmtId="0" fontId="34" fillId="4" borderId="67" xfId="0" applyFont="1" applyFill="1" applyBorder="1" applyAlignment="1">
      <alignment horizontal="center" vertical="center"/>
    </xf>
    <xf numFmtId="0" fontId="34" fillId="0" borderId="52" xfId="0" applyFont="1" applyBorder="1" applyAlignment="1">
      <alignment horizontal="center" vertical="center"/>
    </xf>
    <xf numFmtId="0" fontId="34" fillId="0" borderId="26" xfId="0" applyFont="1" applyBorder="1" applyAlignment="1">
      <alignment horizontal="center" vertical="center"/>
    </xf>
    <xf numFmtId="0" fontId="34" fillId="0" borderId="53" xfId="0" applyFont="1" applyBorder="1" applyAlignment="1">
      <alignment horizontal="center" vertical="center"/>
    </xf>
    <xf numFmtId="0" fontId="34" fillId="0" borderId="62" xfId="0" applyFont="1" applyBorder="1" applyAlignment="1">
      <alignment horizontal="center" vertical="center"/>
    </xf>
    <xf numFmtId="0" fontId="34" fillId="0" borderId="32" xfId="0" applyFont="1" applyBorder="1" applyAlignment="1">
      <alignment horizontal="center" vertical="center"/>
    </xf>
    <xf numFmtId="0" fontId="34" fillId="0" borderId="56" xfId="0" applyFont="1" applyBorder="1" applyAlignment="1">
      <alignment horizontal="center" vertical="center"/>
    </xf>
    <xf numFmtId="0" fontId="34" fillId="16" borderId="11" xfId="0" applyFont="1" applyFill="1" applyBorder="1" applyAlignment="1">
      <alignment horizontal="center" vertical="center"/>
    </xf>
    <xf numFmtId="0" fontId="34" fillId="16" borderId="12" xfId="0" applyFont="1" applyFill="1" applyBorder="1" applyAlignment="1">
      <alignment horizontal="center" vertical="center"/>
    </xf>
    <xf numFmtId="0" fontId="35" fillId="0" borderId="11" xfId="2" applyFont="1" applyBorder="1" applyAlignment="1">
      <alignment vertical="center" wrapText="1"/>
    </xf>
    <xf numFmtId="0" fontId="35" fillId="0" borderId="1" xfId="2" applyFont="1" applyBorder="1" applyAlignment="1">
      <alignment vertical="center" wrapText="1"/>
    </xf>
    <xf numFmtId="0" fontId="35" fillId="0" borderId="62" xfId="2" applyFont="1" applyBorder="1" applyAlignment="1">
      <alignment horizontal="left" vertical="center" wrapText="1"/>
    </xf>
    <xf numFmtId="0" fontId="35" fillId="0" borderId="32" xfId="2" applyFont="1" applyBorder="1" applyAlignment="1">
      <alignment horizontal="left" vertical="center" wrapText="1"/>
    </xf>
    <xf numFmtId="0" fontId="35" fillId="0" borderId="6" xfId="2" applyFont="1" applyBorder="1" applyAlignment="1">
      <alignment horizontal="left" vertical="center" wrapText="1"/>
    </xf>
    <xf numFmtId="0" fontId="34" fillId="16" borderId="62" xfId="0" applyFont="1" applyFill="1" applyBorder="1" applyAlignment="1">
      <alignment horizontal="center" vertical="center"/>
    </xf>
    <xf numFmtId="0" fontId="34" fillId="16" borderId="32" xfId="0" applyFont="1" applyFill="1" applyBorder="1" applyAlignment="1">
      <alignment horizontal="center" vertical="center"/>
    </xf>
    <xf numFmtId="2" fontId="34" fillId="16" borderId="5" xfId="0" applyNumberFormat="1" applyFont="1" applyFill="1" applyBorder="1" applyAlignment="1">
      <alignment horizontal="center" vertical="center"/>
    </xf>
    <xf numFmtId="2" fontId="34" fillId="16" borderId="32" xfId="0" applyNumberFormat="1" applyFont="1" applyFill="1" applyBorder="1" applyAlignment="1">
      <alignment horizontal="center" vertical="center"/>
    </xf>
    <xf numFmtId="2" fontId="34" fillId="16" borderId="6" xfId="0" applyNumberFormat="1" applyFont="1" applyFill="1" applyBorder="1" applyAlignment="1">
      <alignment horizontal="center" vertical="center"/>
    </xf>
    <xf numFmtId="0" fontId="33" fillId="12" borderId="1" xfId="0" applyFont="1" applyFill="1" applyBorder="1" applyAlignment="1">
      <alignment horizontal="center" vertical="center"/>
    </xf>
    <xf numFmtId="0" fontId="39" fillId="12" borderId="1" xfId="0" applyFont="1" applyFill="1" applyBorder="1" applyAlignment="1">
      <alignment horizontal="center" vertical="center"/>
    </xf>
    <xf numFmtId="0" fontId="32" fillId="0" borderId="5" xfId="0" applyFont="1" applyBorder="1" applyAlignment="1" applyProtection="1">
      <alignment horizontal="center" vertical="center"/>
      <protection locked="0"/>
    </xf>
    <xf numFmtId="0" fontId="32" fillId="0" borderId="32" xfId="0" applyFont="1" applyBorder="1" applyAlignment="1" applyProtection="1">
      <alignment horizontal="center" vertical="center"/>
      <protection locked="0"/>
    </xf>
    <xf numFmtId="0" fontId="32" fillId="0" borderId="56" xfId="0" applyFont="1" applyBorder="1" applyAlignment="1" applyProtection="1">
      <alignment horizontal="center" vertical="center"/>
      <protection locked="0"/>
    </xf>
    <xf numFmtId="0" fontId="51" fillId="16" borderId="11" xfId="2" applyFont="1" applyFill="1" applyBorder="1" applyAlignment="1">
      <alignment horizontal="center" vertical="center"/>
    </xf>
    <xf numFmtId="0" fontId="51" fillId="16" borderId="1" xfId="2" applyFont="1" applyFill="1" applyBorder="1" applyAlignment="1">
      <alignment horizontal="center" vertical="center"/>
    </xf>
    <xf numFmtId="0" fontId="34" fillId="0" borderId="11" xfId="0" applyFont="1" applyBorder="1" applyAlignment="1">
      <alignment horizontal="left" vertical="center"/>
    </xf>
    <xf numFmtId="0" fontId="34" fillId="0" borderId="1" xfId="0" applyFont="1" applyBorder="1" applyAlignment="1">
      <alignment horizontal="left" vertical="center"/>
    </xf>
    <xf numFmtId="0" fontId="33" fillId="12" borderId="62" xfId="0" applyFont="1" applyFill="1" applyBorder="1" applyAlignment="1">
      <alignment horizontal="center" vertical="center"/>
    </xf>
    <xf numFmtId="0" fontId="33" fillId="12" borderId="32" xfId="0" applyFont="1" applyFill="1" applyBorder="1" applyAlignment="1">
      <alignment horizontal="center" vertical="center"/>
    </xf>
    <xf numFmtId="0" fontId="33" fillId="12" borderId="56" xfId="0" applyFont="1" applyFill="1" applyBorder="1" applyAlignment="1">
      <alignment horizontal="center" vertical="center"/>
    </xf>
    <xf numFmtId="0" fontId="32" fillId="0" borderId="62" xfId="0" applyFont="1" applyBorder="1" applyAlignment="1">
      <alignment horizontal="center" vertical="center"/>
    </xf>
    <xf numFmtId="0" fontId="32" fillId="0" borderId="32" xfId="0" applyFont="1" applyBorder="1" applyAlignment="1">
      <alignment horizontal="center" vertical="center"/>
    </xf>
    <xf numFmtId="0" fontId="32" fillId="0" borderId="56" xfId="0" applyFont="1" applyBorder="1" applyAlignment="1">
      <alignment horizontal="center" vertical="center"/>
    </xf>
    <xf numFmtId="0" fontId="36" fillId="10" borderId="9" xfId="0" applyFont="1" applyFill="1" applyBorder="1" applyAlignment="1">
      <alignment horizontal="right" vertical="center" wrapText="1"/>
    </xf>
    <xf numFmtId="0" fontId="36" fillId="10" borderId="10" xfId="0" applyFont="1" applyFill="1" applyBorder="1" applyAlignment="1">
      <alignment horizontal="right" vertical="center" wrapText="1"/>
    </xf>
    <xf numFmtId="0" fontId="36" fillId="10" borderId="1" xfId="0" applyFont="1" applyFill="1" applyBorder="1" applyAlignment="1">
      <alignment horizontal="right" vertical="center" wrapText="1"/>
    </xf>
    <xf numFmtId="0" fontId="36" fillId="10" borderId="12" xfId="0" applyFont="1" applyFill="1" applyBorder="1" applyAlignment="1">
      <alignment horizontal="right" vertical="center" wrapText="1"/>
    </xf>
    <xf numFmtId="0" fontId="36" fillId="10" borderId="9" xfId="0" applyFont="1" applyFill="1" applyBorder="1" applyAlignment="1">
      <alignment horizontal="center" vertical="center" wrapText="1"/>
    </xf>
    <xf numFmtId="0" fontId="36" fillId="10" borderId="1" xfId="0" applyFont="1" applyFill="1" applyBorder="1" applyAlignment="1">
      <alignment horizontal="center" vertical="center" wrapText="1"/>
    </xf>
    <xf numFmtId="0" fontId="30" fillId="10" borderId="8" xfId="0" applyFont="1" applyFill="1" applyBorder="1" applyAlignment="1">
      <alignment horizontal="center" vertical="center"/>
    </xf>
    <xf numFmtId="0" fontId="30" fillId="10" borderId="9" xfId="0" applyFont="1" applyFill="1" applyBorder="1" applyAlignment="1">
      <alignment horizontal="center" vertical="center"/>
    </xf>
    <xf numFmtId="0" fontId="30" fillId="10" borderId="11" xfId="0" applyFont="1" applyFill="1" applyBorder="1" applyAlignment="1">
      <alignment horizontal="center" vertical="center"/>
    </xf>
    <xf numFmtId="0" fontId="30" fillId="10" borderId="1" xfId="0" applyFont="1" applyFill="1" applyBorder="1" applyAlignment="1">
      <alignment horizontal="center" vertical="center"/>
    </xf>
    <xf numFmtId="0" fontId="32" fillId="0" borderId="11" xfId="0" applyFont="1" applyBorder="1" applyAlignment="1" applyProtection="1">
      <alignment horizontal="center" vertical="center"/>
      <protection locked="0"/>
    </xf>
    <xf numFmtId="0" fontId="32" fillId="0" borderId="1" xfId="0" applyFont="1" applyBorder="1" applyAlignment="1" applyProtection="1">
      <alignment horizontal="center" vertical="center"/>
      <protection locked="0"/>
    </xf>
    <xf numFmtId="0" fontId="32" fillId="0" borderId="63" xfId="0" applyFont="1" applyBorder="1" applyAlignment="1" applyProtection="1">
      <alignment horizontal="center" vertical="center"/>
      <protection locked="0"/>
    </xf>
    <xf numFmtId="0" fontId="32" fillId="0" borderId="20" xfId="0" applyFont="1" applyBorder="1" applyAlignment="1" applyProtection="1">
      <alignment horizontal="center" vertical="center"/>
      <protection locked="0"/>
    </xf>
    <xf numFmtId="0" fontId="32" fillId="0" borderId="31" xfId="0" applyFont="1" applyBorder="1" applyAlignment="1" applyProtection="1">
      <alignment horizontal="center" vertical="center"/>
      <protection locked="0"/>
    </xf>
    <xf numFmtId="0" fontId="32" fillId="0" borderId="44" xfId="0" applyFont="1" applyBorder="1" applyAlignment="1" applyProtection="1">
      <alignment horizontal="center" vertical="center"/>
      <protection locked="0"/>
    </xf>
    <xf numFmtId="0" fontId="32" fillId="0" borderId="0" xfId="0" applyFont="1" applyAlignment="1" applyProtection="1">
      <alignment horizontal="center" vertical="center"/>
      <protection locked="0"/>
    </xf>
    <xf numFmtId="0" fontId="32" fillId="0" borderId="30" xfId="0" applyFont="1" applyBorder="1" applyAlignment="1" applyProtection="1">
      <alignment horizontal="center" vertical="center"/>
      <protection locked="0"/>
    </xf>
    <xf numFmtId="0" fontId="32" fillId="0" borderId="52" xfId="0" applyFont="1" applyBorder="1" applyAlignment="1" applyProtection="1">
      <alignment horizontal="center" vertical="center"/>
      <protection locked="0"/>
    </xf>
    <xf numFmtId="0" fontId="32" fillId="0" borderId="26" xfId="0" applyFont="1" applyBorder="1" applyAlignment="1" applyProtection="1">
      <alignment horizontal="center" vertical="center"/>
      <protection locked="0"/>
    </xf>
    <xf numFmtId="0" fontId="32" fillId="0" borderId="21" xfId="0" applyFont="1" applyBorder="1" applyAlignment="1" applyProtection="1">
      <alignment horizontal="center" vertical="center"/>
      <protection locked="0"/>
    </xf>
    <xf numFmtId="0" fontId="32" fillId="0" borderId="54" xfId="0" applyFont="1" applyBorder="1" applyAlignment="1" applyProtection="1">
      <alignment horizontal="center" vertical="center"/>
      <protection locked="0"/>
    </xf>
    <xf numFmtId="0" fontId="32" fillId="0" borderId="55" xfId="0" applyFont="1" applyBorder="1" applyAlignment="1" applyProtection="1">
      <alignment horizontal="center" vertical="center"/>
      <protection locked="0"/>
    </xf>
    <xf numFmtId="0" fontId="32" fillId="0" borderId="60" xfId="0" applyFont="1" applyBorder="1" applyAlignment="1" applyProtection="1">
      <alignment horizontal="center" vertical="center"/>
      <protection locked="0"/>
    </xf>
    <xf numFmtId="0" fontId="32" fillId="0" borderId="45" xfId="0" applyFont="1" applyBorder="1" applyAlignment="1" applyProtection="1">
      <alignment horizontal="center" vertical="center"/>
      <protection locked="0"/>
    </xf>
    <xf numFmtId="0" fontId="32" fillId="0" borderId="7" xfId="0" applyFont="1" applyBorder="1" applyAlignment="1" applyProtection="1">
      <alignment horizontal="center" vertical="center"/>
      <protection locked="0"/>
    </xf>
    <xf numFmtId="0" fontId="32" fillId="0" borderId="53" xfId="0" applyFont="1" applyBorder="1" applyAlignment="1" applyProtection="1">
      <alignment horizontal="center" vertical="center"/>
      <protection locked="0"/>
    </xf>
    <xf numFmtId="0" fontId="32" fillId="13" borderId="11" xfId="0" applyFont="1" applyFill="1" applyBorder="1" applyAlignment="1">
      <alignment horizontal="center" vertical="center"/>
    </xf>
    <xf numFmtId="0" fontId="32" fillId="13" borderId="1" xfId="0" applyFont="1" applyFill="1" applyBorder="1" applyAlignment="1">
      <alignment horizontal="center" vertical="center"/>
    </xf>
    <xf numFmtId="0" fontId="32" fillId="0" borderId="5" xfId="0" applyFont="1" applyBorder="1" applyAlignment="1">
      <alignment horizontal="left" vertical="center"/>
    </xf>
    <xf numFmtId="0" fontId="32" fillId="0" borderId="32" xfId="0" applyFont="1" applyBorder="1" applyAlignment="1">
      <alignment horizontal="left" vertical="center"/>
    </xf>
    <xf numFmtId="0" fontId="32" fillId="0" borderId="56" xfId="0" applyFont="1" applyBorder="1" applyAlignment="1">
      <alignment horizontal="left" vertical="center"/>
    </xf>
    <xf numFmtId="0" fontId="32" fillId="14" borderId="11" xfId="0" applyFont="1" applyFill="1" applyBorder="1" applyAlignment="1">
      <alignment horizontal="center" vertical="center"/>
    </xf>
    <xf numFmtId="0" fontId="32" fillId="14" borderId="1" xfId="0" applyFont="1" applyFill="1" applyBorder="1" applyAlignment="1">
      <alignment horizontal="center" vertical="center"/>
    </xf>
    <xf numFmtId="0" fontId="32" fillId="0" borderId="5" xfId="0" applyFont="1" applyBorder="1" applyAlignment="1">
      <alignment horizontal="left" vertical="center" wrapText="1"/>
    </xf>
    <xf numFmtId="0" fontId="32" fillId="0" borderId="32" xfId="0" applyFont="1" applyBorder="1" applyAlignment="1">
      <alignment horizontal="left" vertical="center" wrapText="1"/>
    </xf>
    <xf numFmtId="0" fontId="32" fillId="0" borderId="56" xfId="0" applyFont="1" applyBorder="1" applyAlignment="1">
      <alignment horizontal="left" vertical="center" wrapText="1"/>
    </xf>
    <xf numFmtId="0" fontId="39" fillId="15" borderId="11" xfId="0" applyFont="1" applyFill="1" applyBorder="1" applyAlignment="1">
      <alignment horizontal="center" vertical="center"/>
    </xf>
    <xf numFmtId="0" fontId="39" fillId="15" borderId="1" xfId="0" applyFont="1" applyFill="1" applyBorder="1" applyAlignment="1">
      <alignment horizontal="center" vertical="center"/>
    </xf>
    <xf numFmtId="9" fontId="4" fillId="0" borderId="2" xfId="0" applyNumberFormat="1" applyFont="1" applyBorder="1" applyAlignment="1">
      <alignment horizontal="center" vertical="center" wrapText="1"/>
    </xf>
    <xf numFmtId="9" fontId="4" fillId="0" borderId="3" xfId="0" applyNumberFormat="1" applyFont="1" applyBorder="1" applyAlignment="1">
      <alignment horizontal="center" vertical="center" wrapText="1"/>
    </xf>
    <xf numFmtId="9" fontId="4" fillId="0" borderId="4" xfId="0" applyNumberFormat="1" applyFont="1" applyBorder="1" applyAlignment="1">
      <alignment horizontal="center" vertical="center" wrapText="1"/>
    </xf>
    <xf numFmtId="0" fontId="4" fillId="0" borderId="23" xfId="0" applyFont="1" applyBorder="1" applyAlignment="1">
      <alignment horizontal="center"/>
    </xf>
    <xf numFmtId="0" fontId="4" fillId="0" borderId="25" xfId="0" applyFont="1" applyBorder="1" applyAlignment="1">
      <alignment horizontal="center"/>
    </xf>
    <xf numFmtId="0" fontId="4" fillId="0" borderId="24" xfId="0" applyFont="1" applyBorder="1" applyAlignment="1">
      <alignment horizontal="center"/>
    </xf>
    <xf numFmtId="0" fontId="5" fillId="2" borderId="17" xfId="0" applyFont="1" applyFill="1" applyBorder="1" applyAlignment="1">
      <alignment horizontal="center"/>
    </xf>
    <xf numFmtId="0" fontId="5" fillId="2" borderId="18" xfId="0" applyFont="1" applyFill="1" applyBorder="1" applyAlignment="1">
      <alignment horizontal="center"/>
    </xf>
    <xf numFmtId="0" fontId="5" fillId="2" borderId="19" xfId="0" applyFont="1" applyFill="1" applyBorder="1" applyAlignment="1">
      <alignment horizontal="center"/>
    </xf>
    <xf numFmtId="9" fontId="4" fillId="0" borderId="2" xfId="1" applyFont="1" applyBorder="1" applyAlignment="1">
      <alignment horizontal="center" vertical="center" wrapText="1"/>
    </xf>
    <xf numFmtId="9" fontId="4" fillId="0" borderId="3" xfId="1" applyFont="1" applyBorder="1" applyAlignment="1">
      <alignment horizontal="center" vertical="center" wrapText="1"/>
    </xf>
    <xf numFmtId="9" fontId="4" fillId="0" borderId="4" xfId="1" applyFont="1" applyBorder="1" applyAlignment="1">
      <alignment horizontal="center" vertical="center" wrapText="1"/>
    </xf>
    <xf numFmtId="0" fontId="4" fillId="0" borderId="2"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4" xfId="0" applyFont="1" applyBorder="1" applyAlignment="1">
      <alignment horizontal="justify" vertical="center" wrapText="1"/>
    </xf>
    <xf numFmtId="9" fontId="6" fillId="0" borderId="2" xfId="1" applyFont="1" applyFill="1" applyBorder="1" applyAlignment="1">
      <alignment horizontal="center" vertical="center" wrapText="1"/>
    </xf>
    <xf numFmtId="9" fontId="6" fillId="0" borderId="3" xfId="1" applyFont="1" applyFill="1" applyBorder="1" applyAlignment="1">
      <alignment horizontal="center" vertical="center" wrapText="1"/>
    </xf>
    <xf numFmtId="9" fontId="6" fillId="0" borderId="4" xfId="1" applyFont="1" applyFill="1" applyBorder="1" applyAlignment="1">
      <alignment horizontal="center" vertical="center" wrapText="1"/>
    </xf>
    <xf numFmtId="0" fontId="4" fillId="0" borderId="3" xfId="1" applyNumberFormat="1" applyFont="1" applyBorder="1" applyAlignment="1">
      <alignment horizontal="center" vertical="center" wrapText="1"/>
    </xf>
    <xf numFmtId="0" fontId="4" fillId="0" borderId="4" xfId="1" applyNumberFormat="1" applyFont="1" applyBorder="1" applyAlignment="1">
      <alignment horizontal="center" vertical="center" wrapText="1"/>
    </xf>
    <xf numFmtId="0" fontId="5" fillId="0" borderId="2" xfId="0" applyFont="1" applyBorder="1" applyAlignment="1">
      <alignment horizontal="center"/>
    </xf>
    <xf numFmtId="0" fontId="5" fillId="2" borderId="27" xfId="0" applyFont="1" applyFill="1" applyBorder="1" applyAlignment="1">
      <alignment horizontal="center"/>
    </xf>
    <xf numFmtId="0" fontId="5" fillId="2" borderId="28" xfId="0" applyFont="1" applyFill="1" applyBorder="1" applyAlignment="1">
      <alignment horizontal="center"/>
    </xf>
    <xf numFmtId="0" fontId="5" fillId="2" borderId="29" xfId="0" applyFont="1" applyFill="1" applyBorder="1" applyAlignment="1">
      <alignment horizontal="center"/>
    </xf>
    <xf numFmtId="0" fontId="5" fillId="0" borderId="7" xfId="0" applyFont="1" applyBorder="1" applyAlignment="1">
      <alignment horizontal="center" vertical="center"/>
    </xf>
    <xf numFmtId="0" fontId="5" fillId="0" borderId="26" xfId="0" applyFont="1" applyBorder="1" applyAlignment="1">
      <alignment horizontal="center" vertical="center"/>
    </xf>
    <xf numFmtId="0" fontId="5" fillId="0" borderId="21"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17" fillId="7" borderId="35" xfId="0" applyFont="1" applyFill="1" applyBorder="1" applyAlignment="1">
      <alignment horizontal="left" vertical="top"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5" fillId="7" borderId="4" xfId="0" applyFont="1" applyFill="1" applyBorder="1" applyAlignment="1">
      <alignment vertical="center" wrapText="1"/>
    </xf>
    <xf numFmtId="0" fontId="15" fillId="7" borderId="1" xfId="0" applyFont="1" applyFill="1" applyBorder="1" applyAlignment="1">
      <alignment vertical="center" wrapText="1"/>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0" fillId="5" borderId="39" xfId="0" applyFont="1" applyFill="1" applyBorder="1" applyAlignment="1">
      <alignment horizontal="center" vertical="center" wrapText="1"/>
    </xf>
    <xf numFmtId="0" fontId="10" fillId="5" borderId="41" xfId="0" applyFont="1" applyFill="1" applyBorder="1" applyAlignment="1">
      <alignment horizontal="center" vertical="center" wrapText="1"/>
    </xf>
    <xf numFmtId="0" fontId="10" fillId="5" borderId="36" xfId="0" applyFont="1" applyFill="1" applyBorder="1" applyAlignment="1">
      <alignment horizontal="center" vertical="center" wrapText="1"/>
    </xf>
    <xf numFmtId="0" fontId="10" fillId="5" borderId="38" xfId="0" applyFont="1" applyFill="1" applyBorder="1" applyAlignment="1">
      <alignment horizontal="center" vertical="center" wrapText="1"/>
    </xf>
    <xf numFmtId="0" fontId="10" fillId="5" borderId="33" xfId="0" applyFont="1" applyFill="1" applyBorder="1" applyAlignment="1">
      <alignment horizontal="center" vertical="center" wrapText="1"/>
    </xf>
    <xf numFmtId="0" fontId="10" fillId="5" borderId="40" xfId="0" applyFont="1" applyFill="1" applyBorder="1" applyAlignment="1">
      <alignment horizontal="center" vertical="center" wrapText="1"/>
    </xf>
    <xf numFmtId="0" fontId="12" fillId="3" borderId="17" xfId="0" applyFont="1" applyFill="1" applyBorder="1" applyAlignment="1">
      <alignment horizontal="center" vertical="center"/>
    </xf>
    <xf numFmtId="0" fontId="12" fillId="3" borderId="18" xfId="0" applyFont="1" applyFill="1" applyBorder="1" applyAlignment="1">
      <alignment horizontal="center" vertical="center"/>
    </xf>
    <xf numFmtId="0" fontId="12" fillId="3" borderId="19" xfId="0" applyFont="1" applyFill="1" applyBorder="1" applyAlignment="1">
      <alignment horizontal="center" vertical="center"/>
    </xf>
    <xf numFmtId="0" fontId="10" fillId="5" borderId="17" xfId="0" applyFont="1" applyFill="1" applyBorder="1" applyAlignment="1">
      <alignment horizontal="center" vertical="center" wrapText="1"/>
    </xf>
    <xf numFmtId="0" fontId="10" fillId="5" borderId="18" xfId="0" applyFont="1" applyFill="1" applyBorder="1" applyAlignment="1">
      <alignment horizontal="center" vertical="center" wrapText="1"/>
    </xf>
    <xf numFmtId="0" fontId="10" fillId="5" borderId="19" xfId="0" applyFont="1" applyFill="1" applyBorder="1" applyAlignment="1">
      <alignment horizontal="center" vertical="center" wrapText="1"/>
    </xf>
    <xf numFmtId="0" fontId="13" fillId="0" borderId="7" xfId="0" applyFont="1" applyBorder="1" applyAlignment="1">
      <alignment horizontal="center" vertical="center" wrapText="1"/>
    </xf>
    <xf numFmtId="0" fontId="13" fillId="0" borderId="21" xfId="0" applyFont="1" applyBorder="1" applyAlignment="1">
      <alignment horizontal="center" vertical="center" wrapText="1"/>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Alignment="1">
      <alignment horizontal="center" vertical="center"/>
    </xf>
    <xf numFmtId="0" fontId="9" fillId="0" borderId="2" xfId="0" applyFont="1" applyBorder="1" applyAlignment="1">
      <alignment horizontal="left" vertical="center"/>
    </xf>
    <xf numFmtId="0" fontId="9" fillId="0" borderId="3" xfId="0" applyFont="1" applyBorder="1" applyAlignment="1">
      <alignment horizontal="left" vertical="center"/>
    </xf>
    <xf numFmtId="0" fontId="9" fillId="0" borderId="30" xfId="0" applyFont="1" applyBorder="1" applyAlignment="1">
      <alignment horizontal="center" vertical="center"/>
    </xf>
  </cellXfs>
  <cellStyles count="12">
    <cellStyle name="Hipervínculo" xfId="7" builtinId="8" hidden="1"/>
    <cellStyle name="Hipervínculo" xfId="9" builtinId="8" hidden="1"/>
    <cellStyle name="Hipervínculo" xfId="5" builtinId="8" hidden="1"/>
    <cellStyle name="Hipervínculo" xfId="3" builtinId="8" hidden="1"/>
    <cellStyle name="Hipervínculo visitado" xfId="8" builtinId="9" hidden="1"/>
    <cellStyle name="Hipervínculo visitado" xfId="10" builtinId="9" hidden="1"/>
    <cellStyle name="Hipervínculo visitado" xfId="6" builtinId="9" hidden="1"/>
    <cellStyle name="Hipervínculo visitado" xfId="4" builtinId="9" hidden="1"/>
    <cellStyle name="Normal" xfId="0" builtinId="0"/>
    <cellStyle name="Normal 2" xfId="2" xr:uid="{00000000-0005-0000-0000-000009000000}"/>
    <cellStyle name="Normal 4" xfId="11" xr:uid="{83FDA855-8EAB-448C-AB1A-72A7096A0165}"/>
    <cellStyle name="Porcentaje" xfId="1" builtinId="5"/>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8DB4E2"/>
      <color rgb="FF3067CC"/>
      <color rgb="FF3772FF"/>
      <color rgb="FF65A17B"/>
      <color rgb="FF55473B"/>
      <color rgb="FF584739"/>
      <color rgb="FF0000CC"/>
      <color rgb="FF2CD2B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67734</xdr:colOff>
      <xdr:row>0</xdr:row>
      <xdr:rowOff>347133</xdr:rowOff>
    </xdr:from>
    <xdr:to>
      <xdr:col>2</xdr:col>
      <xdr:colOff>1408475</xdr:colOff>
      <xdr:row>3</xdr:row>
      <xdr:rowOff>203200</xdr:rowOff>
    </xdr:to>
    <xdr:pic>
      <xdr:nvPicPr>
        <xdr:cNvPr id="3" name="Imagen 2">
          <a:extLst>
            <a:ext uri="{FF2B5EF4-FFF2-40B4-BE49-F238E27FC236}">
              <a16:creationId xmlns:a16="http://schemas.microsoft.com/office/drawing/2014/main" id="{6DA1D44D-350D-4FC4-98D0-AD1FAFAC2F5F}"/>
            </a:ext>
          </a:extLst>
        </xdr:cNvPr>
        <xdr:cNvPicPr>
          <a:picLocks noChangeAspect="1"/>
        </xdr:cNvPicPr>
      </xdr:nvPicPr>
      <xdr:blipFill>
        <a:blip xmlns:r="http://schemas.openxmlformats.org/officeDocument/2006/relationships" r:embed="rId1"/>
        <a:stretch>
          <a:fillRect/>
        </a:stretch>
      </xdr:blipFill>
      <xdr:spPr>
        <a:xfrm>
          <a:off x="304801" y="347133"/>
          <a:ext cx="1781007" cy="132926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232587</xdr:colOff>
      <xdr:row>0</xdr:row>
      <xdr:rowOff>88604</xdr:rowOff>
    </xdr:from>
    <xdr:to>
      <xdr:col>1</xdr:col>
      <xdr:colOff>1458044</xdr:colOff>
      <xdr:row>4</xdr:row>
      <xdr:rowOff>80113</xdr:rowOff>
    </xdr:to>
    <xdr:pic>
      <xdr:nvPicPr>
        <xdr:cNvPr id="2" name="Imagen 1">
          <a:extLst>
            <a:ext uri="{FF2B5EF4-FFF2-40B4-BE49-F238E27FC236}">
              <a16:creationId xmlns:a16="http://schemas.microsoft.com/office/drawing/2014/main" id="{24D2C677-977C-471F-A0D8-B5C2008D7974}"/>
            </a:ext>
          </a:extLst>
        </xdr:cNvPr>
        <xdr:cNvPicPr>
          <a:picLocks noChangeAspect="1"/>
        </xdr:cNvPicPr>
      </xdr:nvPicPr>
      <xdr:blipFill>
        <a:blip xmlns:r="http://schemas.openxmlformats.org/officeDocument/2006/relationships" r:embed="rId1"/>
        <a:stretch>
          <a:fillRect/>
        </a:stretch>
      </xdr:blipFill>
      <xdr:spPr>
        <a:xfrm>
          <a:off x="454099" y="88604"/>
          <a:ext cx="1225457" cy="89970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125951</xdr:colOff>
      <xdr:row>0</xdr:row>
      <xdr:rowOff>41984</xdr:rowOff>
    </xdr:from>
    <xdr:to>
      <xdr:col>2</xdr:col>
      <xdr:colOff>1459451</xdr:colOff>
      <xdr:row>3</xdr:row>
      <xdr:rowOff>247303</xdr:rowOff>
    </xdr:to>
    <xdr:pic>
      <xdr:nvPicPr>
        <xdr:cNvPr id="6" name="Imagen 5">
          <a:extLst>
            <a:ext uri="{FF2B5EF4-FFF2-40B4-BE49-F238E27FC236}">
              <a16:creationId xmlns:a16="http://schemas.microsoft.com/office/drawing/2014/main" id="{5BED254B-C0C1-5640-9224-8DDE6041AA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66777" y="41984"/>
          <a:ext cx="1333500" cy="108697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247650</xdr:colOff>
      <xdr:row>0</xdr:row>
      <xdr:rowOff>28575</xdr:rowOff>
    </xdr:from>
    <xdr:to>
      <xdr:col>2</xdr:col>
      <xdr:colOff>130082</xdr:colOff>
      <xdr:row>2</xdr:row>
      <xdr:rowOff>175807</xdr:rowOff>
    </xdr:to>
    <xdr:pic>
      <xdr:nvPicPr>
        <xdr:cNvPr id="3" name="Imagen 2">
          <a:extLst>
            <a:ext uri="{FF2B5EF4-FFF2-40B4-BE49-F238E27FC236}">
              <a16:creationId xmlns:a16="http://schemas.microsoft.com/office/drawing/2014/main" id="{C63F748B-FCA3-4730-8498-5D68B3D5CCE2}"/>
            </a:ext>
          </a:extLst>
        </xdr:cNvPr>
        <xdr:cNvPicPr>
          <a:picLocks noChangeAspect="1"/>
        </xdr:cNvPicPr>
      </xdr:nvPicPr>
      <xdr:blipFill>
        <a:blip xmlns:r="http://schemas.openxmlformats.org/officeDocument/2006/relationships" r:embed="rId1"/>
        <a:stretch>
          <a:fillRect/>
        </a:stretch>
      </xdr:blipFill>
      <xdr:spPr>
        <a:xfrm>
          <a:off x="438150" y="28575"/>
          <a:ext cx="1225457" cy="89970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473363</xdr:colOff>
      <xdr:row>0</xdr:row>
      <xdr:rowOff>34636</xdr:rowOff>
    </xdr:from>
    <xdr:to>
      <xdr:col>1</xdr:col>
      <xdr:colOff>625594</xdr:colOff>
      <xdr:row>3</xdr:row>
      <xdr:rowOff>230908</xdr:rowOff>
    </xdr:to>
    <xdr:pic>
      <xdr:nvPicPr>
        <xdr:cNvPr id="2" name="Imagen 1">
          <a:extLst>
            <a:ext uri="{FF2B5EF4-FFF2-40B4-BE49-F238E27FC236}">
              <a16:creationId xmlns:a16="http://schemas.microsoft.com/office/drawing/2014/main" id="{69D0D955-DC03-AA42-BD81-265D3432CB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73363" y="34636"/>
          <a:ext cx="1260595" cy="102754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1.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I30"/>
  <sheetViews>
    <sheetView topLeftCell="A7" zoomScale="70" zoomScaleNormal="70" zoomScalePageLayoutView="70" workbookViewId="0">
      <selection activeCell="I16" sqref="I16:I19"/>
    </sheetView>
  </sheetViews>
  <sheetFormatPr baseColWidth="10" defaultColWidth="10.83203125" defaultRowHeight="14" x14ac:dyDescent="0.15"/>
  <cols>
    <col min="1" max="1" width="7" style="1" customWidth="1"/>
    <col min="2" max="2" width="16.33203125" style="1" customWidth="1"/>
    <col min="3" max="3" width="41.1640625" style="1" customWidth="1"/>
    <col min="4" max="4" width="46" style="1" hidden="1" customWidth="1"/>
    <col min="5" max="5" width="22.83203125" style="1" customWidth="1"/>
    <col min="6" max="6" width="35.5" style="1" customWidth="1"/>
    <col min="7" max="7" width="19.1640625" style="1" customWidth="1"/>
    <col min="8" max="8" width="31.33203125" style="1" customWidth="1"/>
    <col min="9" max="9" width="30.5" style="1" customWidth="1"/>
    <col min="10" max="16384" width="10.83203125" style="1"/>
  </cols>
  <sheetData>
    <row r="2" spans="1:9" x14ac:dyDescent="0.15">
      <c r="B2" s="196" t="s">
        <v>0</v>
      </c>
      <c r="C2" s="196"/>
      <c r="D2" s="196"/>
      <c r="E2" s="196"/>
      <c r="F2" s="196"/>
      <c r="G2" s="196"/>
      <c r="H2" s="196"/>
      <c r="I2" s="196"/>
    </row>
    <row r="3" spans="1:9" x14ac:dyDescent="0.15">
      <c r="B3" s="206" t="s">
        <v>1</v>
      </c>
      <c r="C3" s="206"/>
      <c r="D3" s="206"/>
      <c r="E3" s="206"/>
      <c r="F3" s="206"/>
      <c r="G3" s="206"/>
      <c r="H3" s="206"/>
      <c r="I3" s="206"/>
    </row>
    <row r="4" spans="1:9" x14ac:dyDescent="0.15">
      <c r="C4" s="2" t="s">
        <v>2</v>
      </c>
      <c r="D4" s="3" t="s">
        <v>3</v>
      </c>
    </row>
    <row r="5" spans="1:9" x14ac:dyDescent="0.15">
      <c r="C5" s="2" t="s">
        <v>4</v>
      </c>
      <c r="D5" s="3" t="s">
        <v>5</v>
      </c>
    </row>
    <row r="6" spans="1:9" x14ac:dyDescent="0.15">
      <c r="C6" s="4" t="s">
        <v>6</v>
      </c>
      <c r="D6" s="5" t="s">
        <v>7</v>
      </c>
    </row>
    <row r="7" spans="1:9" x14ac:dyDescent="0.15">
      <c r="C7" s="4" t="s">
        <v>8</v>
      </c>
      <c r="D7" s="5" t="s">
        <v>9</v>
      </c>
    </row>
    <row r="8" spans="1:9" x14ac:dyDescent="0.15">
      <c r="C8" s="4" t="s">
        <v>10</v>
      </c>
      <c r="D8" s="6">
        <v>41656</v>
      </c>
      <c r="E8" s="7"/>
    </row>
    <row r="9" spans="1:9" x14ac:dyDescent="0.15">
      <c r="C9" s="200" t="s">
        <v>11</v>
      </c>
      <c r="D9" s="5" t="s">
        <v>12</v>
      </c>
      <c r="F9" s="7"/>
      <c r="I9" s="7"/>
    </row>
    <row r="10" spans="1:9" x14ac:dyDescent="0.15">
      <c r="C10" s="200"/>
      <c r="D10" s="5" t="s">
        <v>13</v>
      </c>
    </row>
    <row r="12" spans="1:9" x14ac:dyDescent="0.15">
      <c r="A12" s="201" t="s">
        <v>14</v>
      </c>
      <c r="B12" s="202"/>
      <c r="C12" s="202"/>
      <c r="D12" s="202"/>
      <c r="E12" s="202"/>
      <c r="F12" s="202"/>
      <c r="G12" s="202"/>
      <c r="H12" s="202"/>
      <c r="I12" s="203"/>
    </row>
    <row r="13" spans="1:9" x14ac:dyDescent="0.15">
      <c r="A13" s="201" t="s">
        <v>15</v>
      </c>
      <c r="B13" s="202"/>
      <c r="C13" s="202"/>
      <c r="D13" s="202"/>
      <c r="E13" s="202"/>
      <c r="F13" s="202"/>
      <c r="G13" s="202"/>
      <c r="H13" s="202"/>
      <c r="I13" s="203"/>
    </row>
    <row r="14" spans="1:9" x14ac:dyDescent="0.15">
      <c r="A14" s="207"/>
      <c r="B14" s="208"/>
      <c r="C14" s="208"/>
      <c r="D14" s="208"/>
      <c r="E14" s="208"/>
      <c r="F14" s="208"/>
      <c r="G14" s="209"/>
      <c r="H14" s="198" t="s">
        <v>16</v>
      </c>
      <c r="I14" s="199"/>
    </row>
    <row r="15" spans="1:9" ht="30" x14ac:dyDescent="0.15">
      <c r="A15" s="19" t="s">
        <v>17</v>
      </c>
      <c r="B15" s="19" t="s">
        <v>18</v>
      </c>
      <c r="C15" s="8" t="s">
        <v>19</v>
      </c>
      <c r="D15" s="19" t="s">
        <v>20</v>
      </c>
      <c r="E15" s="19" t="s">
        <v>21</v>
      </c>
      <c r="F15" s="19" t="s">
        <v>22</v>
      </c>
      <c r="G15" s="43" t="s">
        <v>23</v>
      </c>
      <c r="H15" s="19" t="s">
        <v>24</v>
      </c>
      <c r="I15" s="19" t="s">
        <v>25</v>
      </c>
    </row>
    <row r="16" spans="1:9" ht="30" x14ac:dyDescent="0.15">
      <c r="A16" s="204" t="s">
        <v>26</v>
      </c>
      <c r="B16" s="205">
        <v>0.3</v>
      </c>
      <c r="C16" s="197" t="s">
        <v>27</v>
      </c>
      <c r="D16" s="9" t="s">
        <v>28</v>
      </c>
      <c r="E16" s="183">
        <v>4</v>
      </c>
      <c r="F16" s="183" t="s">
        <v>29</v>
      </c>
      <c r="G16" s="197" t="s">
        <v>30</v>
      </c>
      <c r="H16" s="183"/>
      <c r="I16" s="186"/>
    </row>
    <row r="17" spans="1:9" ht="56.25" customHeight="1" x14ac:dyDescent="0.15">
      <c r="A17" s="204"/>
      <c r="B17" s="204"/>
      <c r="C17" s="197"/>
      <c r="D17" s="10" t="s">
        <v>31</v>
      </c>
      <c r="E17" s="184"/>
      <c r="F17" s="184"/>
      <c r="G17" s="197"/>
      <c r="H17" s="184"/>
      <c r="I17" s="186"/>
    </row>
    <row r="18" spans="1:9" ht="25.5" customHeight="1" x14ac:dyDescent="0.15">
      <c r="A18" s="204"/>
      <c r="B18" s="204"/>
      <c r="C18" s="197"/>
      <c r="D18" s="10" t="s">
        <v>32</v>
      </c>
      <c r="E18" s="184"/>
      <c r="F18" s="184"/>
      <c r="G18" s="197"/>
      <c r="H18" s="184"/>
      <c r="I18" s="186"/>
    </row>
    <row r="19" spans="1:9" ht="49.5" customHeight="1" x14ac:dyDescent="0.15">
      <c r="A19" s="204"/>
      <c r="B19" s="204"/>
      <c r="C19" s="197"/>
      <c r="D19" s="10" t="s">
        <v>33</v>
      </c>
      <c r="E19" s="185"/>
      <c r="F19" s="185"/>
      <c r="G19" s="197"/>
      <c r="H19" s="185"/>
      <c r="I19" s="186"/>
    </row>
    <row r="20" spans="1:9" ht="82.5" customHeight="1" x14ac:dyDescent="0.15">
      <c r="A20" s="193" t="s">
        <v>34</v>
      </c>
      <c r="B20" s="190">
        <v>0.3</v>
      </c>
      <c r="C20" s="183" t="s">
        <v>35</v>
      </c>
      <c r="D20" s="10" t="s">
        <v>36</v>
      </c>
      <c r="E20" s="183">
        <v>20</v>
      </c>
      <c r="F20" s="183" t="s">
        <v>37</v>
      </c>
      <c r="G20" s="55" t="s">
        <v>38</v>
      </c>
      <c r="H20" s="183"/>
      <c r="I20" s="187"/>
    </row>
    <row r="21" spans="1:9" ht="68.25" customHeight="1" x14ac:dyDescent="0.15">
      <c r="A21" s="194"/>
      <c r="B21" s="191"/>
      <c r="C21" s="184"/>
      <c r="D21" s="10" t="s">
        <v>39</v>
      </c>
      <c r="E21" s="184"/>
      <c r="F21" s="184"/>
      <c r="G21" s="55" t="s">
        <v>40</v>
      </c>
      <c r="H21" s="184"/>
      <c r="I21" s="188"/>
    </row>
    <row r="22" spans="1:9" ht="66" customHeight="1" x14ac:dyDescent="0.15">
      <c r="A22" s="195"/>
      <c r="B22" s="192"/>
      <c r="C22" s="185"/>
      <c r="D22" s="10" t="s">
        <v>41</v>
      </c>
      <c r="E22" s="185"/>
      <c r="F22" s="185"/>
      <c r="G22" s="55" t="s">
        <v>42</v>
      </c>
      <c r="H22" s="185"/>
      <c r="I22" s="189"/>
    </row>
    <row r="23" spans="1:9" ht="97.5" customHeight="1" x14ac:dyDescent="0.15">
      <c r="A23" s="193" t="s">
        <v>43</v>
      </c>
      <c r="B23" s="190">
        <v>0.4</v>
      </c>
      <c r="C23" s="183" t="s">
        <v>44</v>
      </c>
      <c r="D23" s="10" t="s">
        <v>45</v>
      </c>
      <c r="E23" s="183">
        <v>15</v>
      </c>
      <c r="F23" s="183" t="s">
        <v>29</v>
      </c>
      <c r="G23" s="183" t="s">
        <v>42</v>
      </c>
      <c r="H23" s="183"/>
      <c r="I23" s="187"/>
    </row>
    <row r="24" spans="1:9" ht="55.5" customHeight="1" x14ac:dyDescent="0.15">
      <c r="A24" s="194"/>
      <c r="B24" s="191"/>
      <c r="C24" s="184"/>
      <c r="D24" s="10" t="s">
        <v>46</v>
      </c>
      <c r="E24" s="184"/>
      <c r="F24" s="184"/>
      <c r="G24" s="184"/>
      <c r="H24" s="184"/>
      <c r="I24" s="188"/>
    </row>
    <row r="25" spans="1:9" ht="55.5" customHeight="1" x14ac:dyDescent="0.15">
      <c r="A25" s="195"/>
      <c r="B25" s="192"/>
      <c r="C25" s="185"/>
      <c r="D25" s="10" t="s">
        <v>47</v>
      </c>
      <c r="E25" s="185"/>
      <c r="F25" s="185"/>
      <c r="G25" s="185"/>
      <c r="H25" s="185"/>
      <c r="I25" s="189"/>
    </row>
    <row r="26" spans="1:9" x14ac:dyDescent="0.15">
      <c r="A26" s="19" t="s">
        <v>48</v>
      </c>
      <c r="B26" s="11">
        <f>SUM(B16:B25)</f>
        <v>1</v>
      </c>
      <c r="C26" s="5"/>
      <c r="D26" s="5"/>
      <c r="E26" s="5"/>
      <c r="F26" s="10"/>
      <c r="G26" s="5"/>
      <c r="H26" s="5"/>
      <c r="I26" s="5"/>
    </row>
    <row r="27" spans="1:9" ht="4.5" customHeight="1" thickBot="1" x14ac:dyDescent="0.2">
      <c r="A27" s="12"/>
    </row>
    <row r="28" spans="1:9" ht="27" customHeight="1" x14ac:dyDescent="0.15">
      <c r="A28" s="12"/>
      <c r="C28" s="179"/>
      <c r="D28" s="180"/>
      <c r="E28" s="60"/>
      <c r="F28" s="180"/>
      <c r="G28" s="182"/>
      <c r="H28" s="21"/>
    </row>
    <row r="29" spans="1:9" ht="15" thickBot="1" x14ac:dyDescent="0.2">
      <c r="A29" s="12"/>
      <c r="C29" s="177" t="s">
        <v>49</v>
      </c>
      <c r="D29" s="178"/>
      <c r="E29" s="59"/>
      <c r="F29" s="178" t="s">
        <v>50</v>
      </c>
      <c r="G29" s="181"/>
      <c r="H29" s="22"/>
    </row>
    <row r="30" spans="1:9" x14ac:dyDescent="0.15">
      <c r="A30" s="12"/>
    </row>
  </sheetData>
  <mergeCells count="34">
    <mergeCell ref="B2:I2"/>
    <mergeCell ref="C20:C22"/>
    <mergeCell ref="B20:B22"/>
    <mergeCell ref="C16:C19"/>
    <mergeCell ref="H14:I14"/>
    <mergeCell ref="H16:H19"/>
    <mergeCell ref="C9:C10"/>
    <mergeCell ref="A12:I12"/>
    <mergeCell ref="A13:I13"/>
    <mergeCell ref="A16:A19"/>
    <mergeCell ref="B16:B19"/>
    <mergeCell ref="F16:F19"/>
    <mergeCell ref="G16:G19"/>
    <mergeCell ref="B3:I3"/>
    <mergeCell ref="A14:G14"/>
    <mergeCell ref="A20:A22"/>
    <mergeCell ref="B23:B25"/>
    <mergeCell ref="A23:A25"/>
    <mergeCell ref="C23:C25"/>
    <mergeCell ref="F20:F22"/>
    <mergeCell ref="F23:F25"/>
    <mergeCell ref="E16:E19"/>
    <mergeCell ref="E20:E22"/>
    <mergeCell ref="E23:E25"/>
    <mergeCell ref="G23:G25"/>
    <mergeCell ref="I16:I19"/>
    <mergeCell ref="H20:H22"/>
    <mergeCell ref="I20:I22"/>
    <mergeCell ref="I23:I25"/>
    <mergeCell ref="C29:D29"/>
    <mergeCell ref="C28:D28"/>
    <mergeCell ref="F29:G29"/>
    <mergeCell ref="F28:G28"/>
    <mergeCell ref="H23:H2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Q74"/>
  <sheetViews>
    <sheetView view="pageBreakPreview" zoomScaleNormal="50" zoomScaleSheetLayoutView="50" zoomScalePageLayoutView="50" workbookViewId="0">
      <selection activeCell="B70" sqref="B70:G70"/>
    </sheetView>
  </sheetViews>
  <sheetFormatPr baseColWidth="10" defaultColWidth="10.83203125" defaultRowHeight="15" x14ac:dyDescent="0.2"/>
  <cols>
    <col min="1" max="1" width="3" style="76" customWidth="1"/>
    <col min="2" max="2" width="5.83203125" style="76" customWidth="1"/>
    <col min="3" max="14" width="19.83203125" style="76" customWidth="1"/>
    <col min="15" max="15" width="19.83203125" style="81" customWidth="1"/>
    <col min="16" max="17" width="19.83203125" style="76" customWidth="1"/>
    <col min="18" max="18" width="5.83203125" style="76" customWidth="1"/>
    <col min="19" max="16384" width="10.83203125" style="76"/>
  </cols>
  <sheetData>
    <row r="1" spans="1:17" ht="38" customHeight="1" x14ac:dyDescent="0.2">
      <c r="B1" s="317"/>
      <c r="C1" s="317"/>
      <c r="D1" s="322" t="s">
        <v>239</v>
      </c>
      <c r="E1" s="322"/>
      <c r="F1" s="322"/>
      <c r="G1" s="322"/>
      <c r="H1" s="322"/>
      <c r="I1" s="322"/>
      <c r="J1" s="322"/>
      <c r="K1" s="322"/>
      <c r="L1" s="322"/>
      <c r="M1" s="322"/>
      <c r="N1" s="322"/>
      <c r="O1" s="322"/>
      <c r="P1" s="318" t="s">
        <v>308</v>
      </c>
      <c r="Q1" s="319"/>
    </row>
    <row r="2" spans="1:17" ht="38" customHeight="1" x14ac:dyDescent="0.2">
      <c r="B2" s="317"/>
      <c r="C2" s="317"/>
      <c r="D2" s="322"/>
      <c r="E2" s="322"/>
      <c r="F2" s="322"/>
      <c r="G2" s="322"/>
      <c r="H2" s="322"/>
      <c r="I2" s="322"/>
      <c r="J2" s="322"/>
      <c r="K2" s="322"/>
      <c r="L2" s="322"/>
      <c r="M2" s="322"/>
      <c r="N2" s="322"/>
      <c r="O2" s="322"/>
      <c r="P2" s="318" t="s">
        <v>322</v>
      </c>
      <c r="Q2" s="319"/>
    </row>
    <row r="3" spans="1:17" ht="38" customHeight="1" x14ac:dyDescent="0.2">
      <c r="B3" s="317"/>
      <c r="C3" s="317"/>
      <c r="D3" s="322"/>
      <c r="E3" s="322"/>
      <c r="F3" s="322"/>
      <c r="G3" s="322"/>
      <c r="H3" s="322"/>
      <c r="I3" s="322"/>
      <c r="J3" s="322"/>
      <c r="K3" s="322"/>
      <c r="L3" s="322"/>
      <c r="M3" s="322"/>
      <c r="N3" s="322"/>
      <c r="O3" s="322"/>
      <c r="P3" s="318" t="s">
        <v>309</v>
      </c>
      <c r="Q3" s="319"/>
    </row>
    <row r="4" spans="1:17" ht="38" customHeight="1" x14ac:dyDescent="0.2">
      <c r="B4" s="317"/>
      <c r="C4" s="317"/>
      <c r="D4" s="322"/>
      <c r="E4" s="322"/>
      <c r="F4" s="322"/>
      <c r="G4" s="322"/>
      <c r="H4" s="322"/>
      <c r="I4" s="322"/>
      <c r="J4" s="322"/>
      <c r="K4" s="322"/>
      <c r="L4" s="322"/>
      <c r="M4" s="322"/>
      <c r="N4" s="322"/>
      <c r="O4" s="322"/>
      <c r="P4" s="320" t="s">
        <v>310</v>
      </c>
      <c r="Q4" s="321"/>
    </row>
    <row r="5" spans="1:17" s="77" customFormat="1" ht="7" customHeight="1" x14ac:dyDescent="0.2">
      <c r="A5" s="67"/>
      <c r="B5" s="222"/>
      <c r="C5" s="222"/>
      <c r="D5" s="222"/>
      <c r="E5" s="222"/>
      <c r="F5" s="222"/>
      <c r="G5" s="222"/>
      <c r="H5" s="222"/>
      <c r="I5" s="222"/>
      <c r="J5" s="222"/>
      <c r="K5" s="222"/>
      <c r="L5" s="222"/>
      <c r="M5" s="222"/>
      <c r="N5" s="222"/>
      <c r="O5" s="222"/>
      <c r="P5" s="222"/>
      <c r="Q5" s="222"/>
    </row>
    <row r="6" spans="1:17" s="71" customFormat="1" ht="45" customHeight="1" x14ac:dyDescent="0.2">
      <c r="A6" s="67"/>
      <c r="B6" s="216" t="s">
        <v>276</v>
      </c>
      <c r="C6" s="217"/>
      <c r="D6" s="217"/>
      <c r="E6" s="217"/>
      <c r="F6" s="217"/>
      <c r="G6" s="217"/>
      <c r="H6" s="217"/>
      <c r="I6" s="217"/>
      <c r="J6" s="217"/>
      <c r="K6" s="217"/>
      <c r="L6" s="217"/>
      <c r="M6" s="217"/>
      <c r="N6" s="217"/>
      <c r="O6" s="217"/>
      <c r="P6" s="217"/>
      <c r="Q6" s="217"/>
    </row>
    <row r="7" spans="1:17" s="77" customFormat="1" ht="7" customHeight="1" x14ac:dyDescent="0.2">
      <c r="A7" s="67"/>
      <c r="B7" s="222"/>
      <c r="C7" s="222"/>
      <c r="D7" s="222"/>
      <c r="E7" s="222"/>
      <c r="F7" s="222"/>
      <c r="G7" s="222"/>
      <c r="H7" s="222"/>
      <c r="I7" s="222"/>
      <c r="J7" s="222"/>
      <c r="K7" s="222"/>
      <c r="L7" s="222"/>
      <c r="M7" s="222"/>
      <c r="N7" s="222"/>
      <c r="O7" s="222"/>
      <c r="P7" s="222"/>
      <c r="Q7" s="222"/>
    </row>
    <row r="8" spans="1:17" s="71" customFormat="1" ht="45" customHeight="1" thickBot="1" x14ac:dyDescent="0.25">
      <c r="A8" s="67"/>
      <c r="B8" s="295" t="s">
        <v>265</v>
      </c>
      <c r="C8" s="295"/>
      <c r="D8" s="295"/>
      <c r="E8" s="295"/>
      <c r="F8" s="295"/>
      <c r="G8" s="295"/>
      <c r="H8" s="295"/>
      <c r="I8" s="116"/>
      <c r="J8" s="295" t="s">
        <v>339</v>
      </c>
      <c r="K8" s="295"/>
      <c r="L8" s="295"/>
      <c r="M8" s="295"/>
      <c r="N8" s="295"/>
      <c r="O8" s="295"/>
      <c r="P8" s="295"/>
      <c r="Q8" s="116"/>
    </row>
    <row r="9" spans="1:17" s="77" customFormat="1" ht="29" customHeight="1" x14ac:dyDescent="0.2">
      <c r="A9" s="67"/>
      <c r="B9" s="298" t="s">
        <v>259</v>
      </c>
      <c r="C9" s="299"/>
      <c r="D9" s="299"/>
      <c r="E9" s="289"/>
      <c r="F9" s="289"/>
      <c r="G9" s="289"/>
      <c r="H9" s="290"/>
      <c r="I9" s="117"/>
      <c r="J9" s="296" t="s">
        <v>259</v>
      </c>
      <c r="K9" s="297"/>
      <c r="L9" s="297"/>
      <c r="M9" s="293"/>
      <c r="N9" s="293"/>
      <c r="O9" s="293"/>
      <c r="P9" s="294"/>
      <c r="Q9" s="117"/>
    </row>
    <row r="10" spans="1:17" s="77" customFormat="1" ht="29" customHeight="1" x14ac:dyDescent="0.2">
      <c r="A10" s="67"/>
      <c r="B10" s="260" t="s">
        <v>260</v>
      </c>
      <c r="C10" s="261"/>
      <c r="D10" s="261"/>
      <c r="E10" s="291"/>
      <c r="F10" s="291"/>
      <c r="G10" s="291"/>
      <c r="H10" s="292"/>
      <c r="I10" s="117"/>
      <c r="J10" s="260" t="s">
        <v>260</v>
      </c>
      <c r="K10" s="261"/>
      <c r="L10" s="261"/>
      <c r="M10" s="291"/>
      <c r="N10" s="291"/>
      <c r="O10" s="291"/>
      <c r="P10" s="292"/>
      <c r="Q10" s="117"/>
    </row>
    <row r="11" spans="1:17" s="77" customFormat="1" ht="29" customHeight="1" x14ac:dyDescent="0.2">
      <c r="A11" s="67"/>
      <c r="B11" s="260" t="s">
        <v>261</v>
      </c>
      <c r="C11" s="261"/>
      <c r="D11" s="261"/>
      <c r="E11" s="291"/>
      <c r="F11" s="291"/>
      <c r="G11" s="291"/>
      <c r="H11" s="292"/>
      <c r="I11" s="117"/>
      <c r="J11" s="260" t="s">
        <v>261</v>
      </c>
      <c r="K11" s="261"/>
      <c r="L11" s="261"/>
      <c r="M11" s="291"/>
      <c r="N11" s="291"/>
      <c r="O11" s="291"/>
      <c r="P11" s="292"/>
      <c r="Q11" s="117"/>
    </row>
    <row r="12" spans="1:17" s="77" customFormat="1" ht="29" customHeight="1" thickBot="1" x14ac:dyDescent="0.25">
      <c r="A12" s="67"/>
      <c r="B12" s="256" t="s">
        <v>264</v>
      </c>
      <c r="C12" s="257"/>
      <c r="D12" s="257"/>
      <c r="E12" s="258"/>
      <c r="F12" s="258"/>
      <c r="G12" s="258"/>
      <c r="H12" s="259"/>
      <c r="I12" s="117"/>
      <c r="J12" s="256" t="s">
        <v>264</v>
      </c>
      <c r="K12" s="257"/>
      <c r="L12" s="257"/>
      <c r="M12" s="258"/>
      <c r="N12" s="258"/>
      <c r="O12" s="258"/>
      <c r="P12" s="259"/>
      <c r="Q12" s="117"/>
    </row>
    <row r="13" spans="1:17" s="77" customFormat="1" ht="7" customHeight="1" thickBot="1" x14ac:dyDescent="0.25">
      <c r="A13" s="67"/>
      <c r="B13" s="221"/>
      <c r="C13" s="221"/>
      <c r="D13" s="221"/>
      <c r="E13" s="221"/>
      <c r="F13" s="221"/>
      <c r="G13" s="221"/>
      <c r="H13" s="221"/>
      <c r="I13" s="221"/>
      <c r="J13" s="221"/>
      <c r="K13" s="221"/>
      <c r="L13" s="221"/>
      <c r="M13" s="221"/>
      <c r="N13" s="221"/>
      <c r="O13" s="221"/>
      <c r="P13" s="221"/>
      <c r="Q13" s="221"/>
    </row>
    <row r="14" spans="1:17" s="77" customFormat="1" ht="29" customHeight="1" x14ac:dyDescent="0.2">
      <c r="A14" s="67"/>
      <c r="B14" s="296" t="s">
        <v>262</v>
      </c>
      <c r="C14" s="297"/>
      <c r="D14" s="297"/>
      <c r="E14" s="293"/>
      <c r="F14" s="293"/>
      <c r="G14" s="293"/>
      <c r="H14" s="294"/>
      <c r="I14" s="117"/>
      <c r="J14" s="117"/>
      <c r="K14" s="117"/>
      <c r="L14" s="117"/>
      <c r="M14" s="117"/>
      <c r="N14" s="117"/>
      <c r="O14" s="119"/>
      <c r="P14" s="117"/>
      <c r="Q14" s="117"/>
    </row>
    <row r="15" spans="1:17" s="77" customFormat="1" ht="29" customHeight="1" x14ac:dyDescent="0.2">
      <c r="A15" s="67"/>
      <c r="B15" s="260" t="s">
        <v>273</v>
      </c>
      <c r="C15" s="261"/>
      <c r="D15" s="261"/>
      <c r="E15" s="118" t="s">
        <v>275</v>
      </c>
      <c r="F15" s="114"/>
      <c r="G15" s="118" t="s">
        <v>274</v>
      </c>
      <c r="H15" s="115"/>
      <c r="I15" s="117"/>
      <c r="J15" s="117"/>
      <c r="K15" s="117"/>
      <c r="L15" s="117"/>
      <c r="M15" s="117"/>
      <c r="N15" s="117"/>
      <c r="O15" s="119"/>
      <c r="P15" s="117"/>
      <c r="Q15" s="117"/>
    </row>
    <row r="16" spans="1:17" s="77" customFormat="1" ht="29" customHeight="1" thickBot="1" x14ac:dyDescent="0.25">
      <c r="A16" s="67"/>
      <c r="B16" s="256" t="s">
        <v>263</v>
      </c>
      <c r="C16" s="257"/>
      <c r="D16" s="257"/>
      <c r="E16" s="258"/>
      <c r="F16" s="258"/>
      <c r="G16" s="258"/>
      <c r="H16" s="259"/>
      <c r="I16" s="117"/>
      <c r="J16" s="117"/>
      <c r="K16" s="117"/>
      <c r="L16" s="117"/>
      <c r="M16" s="117"/>
      <c r="N16" s="117"/>
      <c r="O16" s="119"/>
      <c r="P16" s="117"/>
      <c r="Q16" s="117"/>
    </row>
    <row r="17" spans="1:17" s="77" customFormat="1" ht="7" customHeight="1" x14ac:dyDescent="0.2">
      <c r="A17" s="67"/>
      <c r="B17" s="222"/>
      <c r="C17" s="222"/>
      <c r="D17" s="222"/>
      <c r="E17" s="222"/>
      <c r="F17" s="222"/>
      <c r="G17" s="222"/>
      <c r="H17" s="222"/>
      <c r="I17" s="222"/>
      <c r="J17" s="222"/>
      <c r="K17" s="222"/>
      <c r="L17" s="222"/>
      <c r="M17" s="222"/>
      <c r="N17" s="222"/>
      <c r="O17" s="222"/>
      <c r="P17" s="222"/>
      <c r="Q17" s="222"/>
    </row>
    <row r="18" spans="1:17" s="80" customFormat="1" ht="45" customHeight="1" thickBot="1" x14ac:dyDescent="0.25">
      <c r="A18" s="67"/>
      <c r="B18" s="218" t="s">
        <v>311</v>
      </c>
      <c r="C18" s="219"/>
      <c r="D18" s="219"/>
      <c r="E18" s="219"/>
      <c r="F18" s="219"/>
      <c r="G18" s="219"/>
      <c r="H18" s="219"/>
      <c r="I18" s="219"/>
      <c r="J18" s="219"/>
      <c r="K18" s="219"/>
      <c r="L18" s="219"/>
      <c r="M18" s="219"/>
      <c r="N18" s="219"/>
      <c r="O18" s="219"/>
      <c r="P18" s="219"/>
      <c r="Q18" s="220"/>
    </row>
    <row r="19" spans="1:17" s="80" customFormat="1" ht="45" customHeight="1" thickBot="1" x14ac:dyDescent="0.25">
      <c r="A19" s="67"/>
      <c r="B19" s="271" t="s">
        <v>312</v>
      </c>
      <c r="C19" s="272"/>
      <c r="D19" s="272"/>
      <c r="E19" s="272"/>
      <c r="F19" s="272"/>
      <c r="G19" s="272"/>
      <c r="H19" s="273"/>
      <c r="I19" s="271" t="s">
        <v>266</v>
      </c>
      <c r="J19" s="272"/>
      <c r="K19" s="272"/>
      <c r="L19" s="272"/>
      <c r="M19" s="273"/>
      <c r="N19" s="312" t="s">
        <v>267</v>
      </c>
      <c r="O19" s="313"/>
      <c r="P19" s="313"/>
      <c r="Q19" s="314"/>
    </row>
    <row r="20" spans="1:17" s="79" customFormat="1" ht="42" customHeight="1" thickBot="1" x14ac:dyDescent="0.25">
      <c r="A20" s="67"/>
      <c r="B20" s="303" t="s">
        <v>17</v>
      </c>
      <c r="C20" s="304" t="s">
        <v>77</v>
      </c>
      <c r="D20" s="301" t="s">
        <v>78</v>
      </c>
      <c r="E20" s="301" t="s">
        <v>79</v>
      </c>
      <c r="F20" s="301" t="s">
        <v>80</v>
      </c>
      <c r="G20" s="301" t="s">
        <v>59</v>
      </c>
      <c r="H20" s="229" t="s">
        <v>81</v>
      </c>
      <c r="I20" s="306" t="s">
        <v>82</v>
      </c>
      <c r="J20" s="307"/>
      <c r="K20" s="307"/>
      <c r="L20" s="307"/>
      <c r="M20" s="308"/>
      <c r="N20" s="301" t="s">
        <v>315</v>
      </c>
      <c r="O20" s="302" t="s">
        <v>83</v>
      </c>
      <c r="P20" s="301" t="s">
        <v>75</v>
      </c>
      <c r="Q20" s="301"/>
    </row>
    <row r="21" spans="1:17" s="80" customFormat="1" ht="74" customHeight="1" thickBot="1" x14ac:dyDescent="0.25">
      <c r="A21" s="67"/>
      <c r="B21" s="303"/>
      <c r="C21" s="305"/>
      <c r="D21" s="301"/>
      <c r="E21" s="301"/>
      <c r="F21" s="301"/>
      <c r="G21" s="301"/>
      <c r="H21" s="230"/>
      <c r="I21" s="121" t="s">
        <v>84</v>
      </c>
      <c r="J21" s="121" t="s">
        <v>85</v>
      </c>
      <c r="K21" s="121" t="s">
        <v>86</v>
      </c>
      <c r="L21" s="121" t="s">
        <v>87</v>
      </c>
      <c r="M21" s="121" t="s">
        <v>88</v>
      </c>
      <c r="N21" s="301"/>
      <c r="O21" s="302"/>
      <c r="P21" s="120" t="s">
        <v>89</v>
      </c>
      <c r="Q21" s="120" t="s">
        <v>90</v>
      </c>
    </row>
    <row r="22" spans="1:17" ht="25" customHeight="1" x14ac:dyDescent="0.2">
      <c r="A22" s="67"/>
      <c r="B22" s="323">
        <v>1</v>
      </c>
      <c r="C22" s="324"/>
      <c r="D22" s="325"/>
      <c r="E22" s="324"/>
      <c r="F22" s="326"/>
      <c r="G22" s="68"/>
      <c r="H22" s="327"/>
      <c r="I22" s="311"/>
      <c r="J22" s="327"/>
      <c r="K22" s="324"/>
      <c r="L22" s="235"/>
      <c r="M22" s="309"/>
      <c r="N22" s="233">
        <f>IF(SUM(J22,M22)&gt;100%,"NO PERMITIDO",SUM(J22,M22))</f>
        <v>0</v>
      </c>
      <c r="O22" s="235">
        <f>H22*N22/100%</f>
        <v>0</v>
      </c>
      <c r="P22" s="242"/>
      <c r="Q22" s="242"/>
    </row>
    <row r="23" spans="1:17" ht="25" customHeight="1" x14ac:dyDescent="0.2">
      <c r="A23" s="67"/>
      <c r="B23" s="238"/>
      <c r="C23" s="241"/>
      <c r="D23" s="244"/>
      <c r="E23" s="241"/>
      <c r="F23" s="241"/>
      <c r="G23" s="69"/>
      <c r="H23" s="241"/>
      <c r="I23" s="232"/>
      <c r="J23" s="241"/>
      <c r="K23" s="241"/>
      <c r="L23" s="236"/>
      <c r="M23" s="310"/>
      <c r="N23" s="234"/>
      <c r="O23" s="236"/>
      <c r="P23" s="232"/>
      <c r="Q23" s="232"/>
    </row>
    <row r="24" spans="1:17" ht="25" customHeight="1" x14ac:dyDescent="0.2">
      <c r="A24" s="67"/>
      <c r="B24" s="238"/>
      <c r="C24" s="241"/>
      <c r="D24" s="244"/>
      <c r="E24" s="241"/>
      <c r="F24" s="241"/>
      <c r="G24" s="69"/>
      <c r="H24" s="241"/>
      <c r="I24" s="232"/>
      <c r="J24" s="241"/>
      <c r="K24" s="241"/>
      <c r="L24" s="236"/>
      <c r="M24" s="310"/>
      <c r="N24" s="234"/>
      <c r="O24" s="236"/>
      <c r="P24" s="232"/>
      <c r="Q24" s="232"/>
    </row>
    <row r="25" spans="1:17" ht="25" customHeight="1" x14ac:dyDescent="0.2">
      <c r="A25" s="67"/>
      <c r="B25" s="238"/>
      <c r="C25" s="241"/>
      <c r="D25" s="244"/>
      <c r="E25" s="241"/>
      <c r="F25" s="241"/>
      <c r="G25" s="69"/>
      <c r="H25" s="241"/>
      <c r="I25" s="232"/>
      <c r="J25" s="241"/>
      <c r="K25" s="241"/>
      <c r="L25" s="236"/>
      <c r="M25" s="310"/>
      <c r="N25" s="234"/>
      <c r="O25" s="236"/>
      <c r="P25" s="232"/>
      <c r="Q25" s="232"/>
    </row>
    <row r="26" spans="1:17" ht="25" customHeight="1" x14ac:dyDescent="0.2">
      <c r="A26" s="67"/>
      <c r="B26" s="239"/>
      <c r="C26" s="242"/>
      <c r="D26" s="245"/>
      <c r="E26" s="242"/>
      <c r="F26" s="241"/>
      <c r="G26" s="69"/>
      <c r="H26" s="242"/>
      <c r="I26" s="232"/>
      <c r="J26" s="242"/>
      <c r="K26" s="242"/>
      <c r="L26" s="309"/>
      <c r="M26" s="310"/>
      <c r="N26" s="234"/>
      <c r="O26" s="236"/>
      <c r="P26" s="232"/>
      <c r="Q26" s="232"/>
    </row>
    <row r="27" spans="1:17" ht="25" customHeight="1" x14ac:dyDescent="0.2">
      <c r="A27" s="67"/>
      <c r="B27" s="237">
        <v>2</v>
      </c>
      <c r="C27" s="240"/>
      <c r="D27" s="243"/>
      <c r="E27" s="240"/>
      <c r="F27" s="231"/>
      <c r="G27" s="68"/>
      <c r="H27" s="247"/>
      <c r="I27" s="300"/>
      <c r="J27" s="247"/>
      <c r="K27" s="250"/>
      <c r="L27" s="247"/>
      <c r="M27" s="310"/>
      <c r="N27" s="316">
        <f t="shared" ref="N27" si="0">IF(SUM(J27,M27)&gt;100%,"NO PERMITIDO",SUM(J27,M27))</f>
        <v>0</v>
      </c>
      <c r="O27" s="310">
        <f>H27*N27/100%</f>
        <v>0</v>
      </c>
      <c r="P27" s="232"/>
      <c r="Q27" s="232"/>
    </row>
    <row r="28" spans="1:17" ht="25" customHeight="1" x14ac:dyDescent="0.2">
      <c r="A28" s="67"/>
      <c r="B28" s="238"/>
      <c r="C28" s="241"/>
      <c r="D28" s="244"/>
      <c r="E28" s="241"/>
      <c r="F28" s="232"/>
      <c r="G28" s="69"/>
      <c r="H28" s="248"/>
      <c r="I28" s="232"/>
      <c r="J28" s="248"/>
      <c r="K28" s="251"/>
      <c r="L28" s="248"/>
      <c r="M28" s="310"/>
      <c r="N28" s="316"/>
      <c r="O28" s="310"/>
      <c r="P28" s="232"/>
      <c r="Q28" s="232"/>
    </row>
    <row r="29" spans="1:17" ht="25" customHeight="1" x14ac:dyDescent="0.2">
      <c r="A29" s="67"/>
      <c r="B29" s="238"/>
      <c r="C29" s="241"/>
      <c r="D29" s="244"/>
      <c r="E29" s="241"/>
      <c r="F29" s="232"/>
      <c r="G29" s="69"/>
      <c r="H29" s="248"/>
      <c r="I29" s="232"/>
      <c r="J29" s="248"/>
      <c r="K29" s="251"/>
      <c r="L29" s="248"/>
      <c r="M29" s="310"/>
      <c r="N29" s="316"/>
      <c r="O29" s="310"/>
      <c r="P29" s="232"/>
      <c r="Q29" s="232"/>
    </row>
    <row r="30" spans="1:17" ht="25" customHeight="1" x14ac:dyDescent="0.2">
      <c r="A30" s="67"/>
      <c r="B30" s="238"/>
      <c r="C30" s="241"/>
      <c r="D30" s="244"/>
      <c r="E30" s="241"/>
      <c r="F30" s="232"/>
      <c r="G30" s="69"/>
      <c r="H30" s="248"/>
      <c r="I30" s="232"/>
      <c r="J30" s="248"/>
      <c r="K30" s="251"/>
      <c r="L30" s="248"/>
      <c r="M30" s="310"/>
      <c r="N30" s="316"/>
      <c r="O30" s="310"/>
      <c r="P30" s="232"/>
      <c r="Q30" s="232"/>
    </row>
    <row r="31" spans="1:17" ht="25" customHeight="1" x14ac:dyDescent="0.2">
      <c r="A31" s="67"/>
      <c r="B31" s="239"/>
      <c r="C31" s="242"/>
      <c r="D31" s="245"/>
      <c r="E31" s="242"/>
      <c r="F31" s="232"/>
      <c r="G31" s="69"/>
      <c r="H31" s="249"/>
      <c r="I31" s="232"/>
      <c r="J31" s="249"/>
      <c r="K31" s="252"/>
      <c r="L31" s="249"/>
      <c r="M31" s="310"/>
      <c r="N31" s="316"/>
      <c r="O31" s="310"/>
      <c r="P31" s="232"/>
      <c r="Q31" s="232"/>
    </row>
    <row r="32" spans="1:17" ht="25" customHeight="1" x14ac:dyDescent="0.2">
      <c r="A32" s="67"/>
      <c r="B32" s="237">
        <v>3</v>
      </c>
      <c r="C32" s="240"/>
      <c r="D32" s="243"/>
      <c r="E32" s="240"/>
      <c r="F32" s="231"/>
      <c r="G32" s="68"/>
      <c r="H32" s="247"/>
      <c r="I32" s="300"/>
      <c r="J32" s="247"/>
      <c r="K32" s="250"/>
      <c r="L32" s="247"/>
      <c r="M32" s="310"/>
      <c r="N32" s="316">
        <f t="shared" ref="N32" si="1">IF(SUM(J32,M32)&gt;100%,"NO PERMITIDO",SUM(J32,M32))</f>
        <v>0</v>
      </c>
      <c r="O32" s="310">
        <f>H32*N32/100%</f>
        <v>0</v>
      </c>
      <c r="P32" s="232"/>
      <c r="Q32" s="232"/>
    </row>
    <row r="33" spans="1:17" ht="25" customHeight="1" x14ac:dyDescent="0.2">
      <c r="A33" s="67"/>
      <c r="B33" s="238"/>
      <c r="C33" s="241"/>
      <c r="D33" s="244"/>
      <c r="E33" s="241"/>
      <c r="F33" s="232"/>
      <c r="G33" s="69"/>
      <c r="H33" s="248"/>
      <c r="I33" s="232"/>
      <c r="J33" s="248"/>
      <c r="K33" s="251"/>
      <c r="L33" s="248"/>
      <c r="M33" s="310"/>
      <c r="N33" s="316"/>
      <c r="O33" s="310"/>
      <c r="P33" s="232"/>
      <c r="Q33" s="232"/>
    </row>
    <row r="34" spans="1:17" ht="25" customHeight="1" x14ac:dyDescent="0.2">
      <c r="A34" s="67"/>
      <c r="B34" s="238"/>
      <c r="C34" s="241"/>
      <c r="D34" s="244"/>
      <c r="E34" s="241"/>
      <c r="F34" s="232"/>
      <c r="G34" s="69"/>
      <c r="H34" s="248"/>
      <c r="I34" s="232"/>
      <c r="J34" s="248"/>
      <c r="K34" s="251"/>
      <c r="L34" s="248"/>
      <c r="M34" s="310"/>
      <c r="N34" s="316"/>
      <c r="O34" s="310"/>
      <c r="P34" s="232"/>
      <c r="Q34" s="232"/>
    </row>
    <row r="35" spans="1:17" ht="25" customHeight="1" x14ac:dyDescent="0.2">
      <c r="A35" s="67"/>
      <c r="B35" s="238"/>
      <c r="C35" s="241"/>
      <c r="D35" s="244"/>
      <c r="E35" s="241"/>
      <c r="F35" s="232"/>
      <c r="G35" s="69"/>
      <c r="H35" s="248"/>
      <c r="I35" s="232"/>
      <c r="J35" s="248"/>
      <c r="K35" s="251"/>
      <c r="L35" s="248"/>
      <c r="M35" s="310"/>
      <c r="N35" s="316"/>
      <c r="O35" s="310"/>
      <c r="P35" s="232"/>
      <c r="Q35" s="232"/>
    </row>
    <row r="36" spans="1:17" ht="25" customHeight="1" x14ac:dyDescent="0.2">
      <c r="A36" s="67"/>
      <c r="B36" s="239"/>
      <c r="C36" s="242"/>
      <c r="D36" s="245"/>
      <c r="E36" s="242"/>
      <c r="F36" s="232"/>
      <c r="G36" s="69"/>
      <c r="H36" s="249"/>
      <c r="I36" s="232"/>
      <c r="J36" s="249"/>
      <c r="K36" s="252"/>
      <c r="L36" s="249"/>
      <c r="M36" s="310"/>
      <c r="N36" s="316"/>
      <c r="O36" s="310"/>
      <c r="P36" s="232"/>
      <c r="Q36" s="232"/>
    </row>
    <row r="37" spans="1:17" ht="25" customHeight="1" x14ac:dyDescent="0.2">
      <c r="A37" s="67"/>
      <c r="B37" s="237">
        <v>4</v>
      </c>
      <c r="C37" s="240"/>
      <c r="D37" s="243"/>
      <c r="E37" s="240"/>
      <c r="F37" s="315"/>
      <c r="G37" s="68"/>
      <c r="H37" s="247"/>
      <c r="I37" s="300"/>
      <c r="J37" s="247"/>
      <c r="K37" s="250"/>
      <c r="L37" s="247"/>
      <c r="M37" s="310"/>
      <c r="N37" s="316">
        <f t="shared" ref="N37" si="2">IF(SUM(J37,M37)&gt;100%,"NO PERMITIDO",SUM(J37,M37))</f>
        <v>0</v>
      </c>
      <c r="O37" s="310">
        <f>H37*N37/100%</f>
        <v>0</v>
      </c>
      <c r="P37" s="232"/>
      <c r="Q37" s="232"/>
    </row>
    <row r="38" spans="1:17" ht="25" customHeight="1" x14ac:dyDescent="0.2">
      <c r="A38" s="67"/>
      <c r="B38" s="238"/>
      <c r="C38" s="241"/>
      <c r="D38" s="244"/>
      <c r="E38" s="241"/>
      <c r="F38" s="241"/>
      <c r="G38" s="69"/>
      <c r="H38" s="248"/>
      <c r="I38" s="232"/>
      <c r="J38" s="248"/>
      <c r="K38" s="251"/>
      <c r="L38" s="248"/>
      <c r="M38" s="310"/>
      <c r="N38" s="316"/>
      <c r="O38" s="310"/>
      <c r="P38" s="232"/>
      <c r="Q38" s="232"/>
    </row>
    <row r="39" spans="1:17" ht="25" customHeight="1" x14ac:dyDescent="0.2">
      <c r="A39" s="67"/>
      <c r="B39" s="238"/>
      <c r="C39" s="241"/>
      <c r="D39" s="244"/>
      <c r="E39" s="241"/>
      <c r="F39" s="241"/>
      <c r="G39" s="69"/>
      <c r="H39" s="248"/>
      <c r="I39" s="232"/>
      <c r="J39" s="248"/>
      <c r="K39" s="251"/>
      <c r="L39" s="248"/>
      <c r="M39" s="310"/>
      <c r="N39" s="316"/>
      <c r="O39" s="310"/>
      <c r="P39" s="232"/>
      <c r="Q39" s="232"/>
    </row>
    <row r="40" spans="1:17" ht="25" customHeight="1" x14ac:dyDescent="0.2">
      <c r="A40" s="67"/>
      <c r="B40" s="238"/>
      <c r="C40" s="241"/>
      <c r="D40" s="244"/>
      <c r="E40" s="241"/>
      <c r="F40" s="241"/>
      <c r="G40" s="69"/>
      <c r="H40" s="248"/>
      <c r="I40" s="232"/>
      <c r="J40" s="248"/>
      <c r="K40" s="251"/>
      <c r="L40" s="248"/>
      <c r="M40" s="310"/>
      <c r="N40" s="316"/>
      <c r="O40" s="310"/>
      <c r="P40" s="232"/>
      <c r="Q40" s="232"/>
    </row>
    <row r="41" spans="1:17" ht="25" customHeight="1" x14ac:dyDescent="0.2">
      <c r="A41" s="67"/>
      <c r="B41" s="239"/>
      <c r="C41" s="242"/>
      <c r="D41" s="245"/>
      <c r="E41" s="242"/>
      <c r="F41" s="242"/>
      <c r="G41" s="69"/>
      <c r="H41" s="249"/>
      <c r="I41" s="232"/>
      <c r="J41" s="249"/>
      <c r="K41" s="252"/>
      <c r="L41" s="249"/>
      <c r="M41" s="310"/>
      <c r="N41" s="316"/>
      <c r="O41" s="310"/>
      <c r="P41" s="232"/>
      <c r="Q41" s="232"/>
    </row>
    <row r="42" spans="1:17" ht="25" customHeight="1" x14ac:dyDescent="0.2">
      <c r="A42" s="67"/>
      <c r="B42" s="237">
        <v>5</v>
      </c>
      <c r="C42" s="240"/>
      <c r="D42" s="281"/>
      <c r="E42" s="240"/>
      <c r="F42" s="250"/>
      <c r="G42" s="68"/>
      <c r="H42" s="247"/>
      <c r="I42" s="253"/>
      <c r="J42" s="247"/>
      <c r="K42" s="250"/>
      <c r="L42" s="247"/>
      <c r="M42" s="253"/>
      <c r="N42" s="234">
        <f t="shared" ref="N42" si="3">IF(SUM(J42,M42)&gt;100%,"NO PERMITIDO",SUM(J42,M42))</f>
        <v>0</v>
      </c>
      <c r="O42" s="236">
        <f>H42*N42/100%</f>
        <v>0</v>
      </c>
      <c r="P42" s="232"/>
      <c r="Q42" s="232"/>
    </row>
    <row r="43" spans="1:17" ht="25" customHeight="1" x14ac:dyDescent="0.2">
      <c r="A43" s="67"/>
      <c r="B43" s="238"/>
      <c r="C43" s="241"/>
      <c r="D43" s="282"/>
      <c r="E43" s="241"/>
      <c r="F43" s="251"/>
      <c r="G43" s="69"/>
      <c r="H43" s="248"/>
      <c r="I43" s="241"/>
      <c r="J43" s="248"/>
      <c r="K43" s="251"/>
      <c r="L43" s="248"/>
      <c r="M43" s="241"/>
      <c r="N43" s="234"/>
      <c r="O43" s="236"/>
      <c r="P43" s="232"/>
      <c r="Q43" s="232"/>
    </row>
    <row r="44" spans="1:17" ht="25" customHeight="1" x14ac:dyDescent="0.2">
      <c r="A44" s="67"/>
      <c r="B44" s="238"/>
      <c r="C44" s="241"/>
      <c r="D44" s="282"/>
      <c r="E44" s="241"/>
      <c r="F44" s="251"/>
      <c r="G44" s="69"/>
      <c r="H44" s="248"/>
      <c r="I44" s="241"/>
      <c r="J44" s="248"/>
      <c r="K44" s="251"/>
      <c r="L44" s="248"/>
      <c r="M44" s="241"/>
      <c r="N44" s="234"/>
      <c r="O44" s="236"/>
      <c r="P44" s="232"/>
      <c r="Q44" s="232"/>
    </row>
    <row r="45" spans="1:17" ht="25" customHeight="1" x14ac:dyDescent="0.2">
      <c r="A45" s="67"/>
      <c r="B45" s="238"/>
      <c r="C45" s="241"/>
      <c r="D45" s="282"/>
      <c r="E45" s="241"/>
      <c r="F45" s="251"/>
      <c r="G45" s="69"/>
      <c r="H45" s="248"/>
      <c r="I45" s="241"/>
      <c r="J45" s="248"/>
      <c r="K45" s="251"/>
      <c r="L45" s="248"/>
      <c r="M45" s="241"/>
      <c r="N45" s="234"/>
      <c r="O45" s="236"/>
      <c r="P45" s="232"/>
      <c r="Q45" s="232"/>
    </row>
    <row r="46" spans="1:17" ht="25" customHeight="1" thickBot="1" x14ac:dyDescent="0.25">
      <c r="A46" s="67"/>
      <c r="B46" s="246"/>
      <c r="C46" s="280"/>
      <c r="D46" s="283"/>
      <c r="E46" s="242"/>
      <c r="F46" s="252"/>
      <c r="G46" s="69"/>
      <c r="H46" s="249"/>
      <c r="I46" s="242"/>
      <c r="J46" s="249"/>
      <c r="K46" s="252"/>
      <c r="L46" s="249"/>
      <c r="M46" s="242"/>
      <c r="N46" s="234"/>
      <c r="O46" s="309"/>
      <c r="P46" s="232"/>
      <c r="Q46" s="232"/>
    </row>
    <row r="47" spans="1:17" ht="29" customHeight="1" thickBot="1" x14ac:dyDescent="0.25">
      <c r="A47" s="67"/>
      <c r="B47" s="128" t="s">
        <v>48</v>
      </c>
      <c r="C47" s="128"/>
      <c r="D47" s="128"/>
      <c r="E47" s="122"/>
      <c r="F47" s="122"/>
      <c r="G47" s="122"/>
      <c r="H47" s="123">
        <f>IF(SUM(H22:H46)&gt;100%,"supera el 100%",SUM(H22:H46))</f>
        <v>0</v>
      </c>
      <c r="I47" s="124"/>
      <c r="J47" s="124"/>
      <c r="K47" s="125"/>
      <c r="L47" s="125"/>
      <c r="M47" s="124"/>
      <c r="N47" s="125"/>
      <c r="O47" s="70">
        <f>SUM(O22:O46)</f>
        <v>0</v>
      </c>
      <c r="P47" s="126"/>
      <c r="Q47" s="127"/>
    </row>
    <row r="48" spans="1:17" ht="7" customHeight="1" thickBot="1" x14ac:dyDescent="0.25">
      <c r="A48" s="67"/>
      <c r="B48" s="222"/>
      <c r="C48" s="222"/>
      <c r="D48" s="222"/>
      <c r="E48" s="222"/>
      <c r="F48" s="222"/>
      <c r="G48" s="222"/>
      <c r="H48" s="222"/>
      <c r="I48" s="222"/>
      <c r="J48" s="222"/>
      <c r="K48" s="222"/>
      <c r="L48" s="222"/>
      <c r="M48" s="222"/>
      <c r="N48" s="222"/>
      <c r="O48" s="222"/>
      <c r="P48" s="222"/>
      <c r="Q48" s="222"/>
    </row>
    <row r="49" spans="1:17" s="80" customFormat="1" ht="45" customHeight="1" thickBot="1" x14ac:dyDescent="0.25">
      <c r="A49" s="67"/>
      <c r="B49" s="213" t="s">
        <v>313</v>
      </c>
      <c r="C49" s="214"/>
      <c r="D49" s="214"/>
      <c r="E49" s="214"/>
      <c r="F49" s="214"/>
      <c r="G49" s="214"/>
      <c r="H49" s="214"/>
      <c r="I49" s="214"/>
      <c r="J49" s="214"/>
      <c r="K49" s="214"/>
      <c r="L49" s="214"/>
      <c r="M49" s="214"/>
      <c r="N49" s="214"/>
      <c r="O49" s="214"/>
      <c r="P49" s="214"/>
      <c r="Q49" s="215"/>
    </row>
    <row r="50" spans="1:17" ht="61" customHeight="1" x14ac:dyDescent="0.2">
      <c r="A50" s="67"/>
      <c r="B50" s="268" t="s">
        <v>340</v>
      </c>
      <c r="C50" s="269"/>
      <c r="D50" s="269"/>
      <c r="E50" s="269"/>
      <c r="F50" s="269"/>
      <c r="G50" s="269"/>
      <c r="H50" s="269"/>
      <c r="I50" s="269"/>
      <c r="J50" s="269"/>
      <c r="K50" s="269"/>
      <c r="L50" s="269"/>
      <c r="M50" s="269"/>
      <c r="N50" s="269"/>
      <c r="O50" s="269"/>
      <c r="P50" s="269"/>
      <c r="Q50" s="270"/>
    </row>
    <row r="51" spans="1:17" ht="27" customHeight="1" x14ac:dyDescent="0.2">
      <c r="A51" s="67"/>
      <c r="B51" s="288" t="s">
        <v>269</v>
      </c>
      <c r="C51" s="288"/>
      <c r="D51" s="288"/>
      <c r="E51" s="288"/>
      <c r="F51" s="288"/>
      <c r="G51" s="288"/>
      <c r="H51" s="288"/>
      <c r="I51" s="288"/>
      <c r="J51" s="288"/>
      <c r="K51" s="288"/>
      <c r="L51" s="288"/>
      <c r="M51" s="287" t="s">
        <v>270</v>
      </c>
      <c r="N51" s="287"/>
      <c r="O51" s="129" t="s">
        <v>341</v>
      </c>
      <c r="P51" s="117"/>
      <c r="Q51" s="130"/>
    </row>
    <row r="52" spans="1:17" ht="29" customHeight="1" x14ac:dyDescent="0.2">
      <c r="A52" s="67"/>
      <c r="B52" s="262"/>
      <c r="C52" s="263"/>
      <c r="D52" s="263"/>
      <c r="E52" s="263"/>
      <c r="F52" s="263"/>
      <c r="G52" s="263"/>
      <c r="H52" s="263"/>
      <c r="I52" s="263"/>
      <c r="J52" s="263"/>
      <c r="K52" s="263"/>
      <c r="L52" s="264"/>
      <c r="M52" s="262"/>
      <c r="N52" s="264"/>
      <c r="O52" s="73"/>
      <c r="P52" s="117"/>
      <c r="Q52" s="130"/>
    </row>
    <row r="53" spans="1:17" ht="29" customHeight="1" x14ac:dyDescent="0.2">
      <c r="A53" s="67"/>
      <c r="B53" s="262"/>
      <c r="C53" s="263"/>
      <c r="D53" s="263"/>
      <c r="E53" s="263"/>
      <c r="F53" s="263"/>
      <c r="G53" s="263"/>
      <c r="H53" s="263"/>
      <c r="I53" s="263"/>
      <c r="J53" s="263"/>
      <c r="K53" s="263"/>
      <c r="L53" s="264"/>
      <c r="M53" s="262"/>
      <c r="N53" s="264"/>
      <c r="O53" s="73"/>
      <c r="P53" s="117"/>
      <c r="Q53" s="130"/>
    </row>
    <row r="54" spans="1:17" ht="29" customHeight="1" x14ac:dyDescent="0.2">
      <c r="A54" s="67"/>
      <c r="B54" s="262"/>
      <c r="C54" s="263"/>
      <c r="D54" s="263"/>
      <c r="E54" s="263"/>
      <c r="F54" s="263"/>
      <c r="G54" s="263"/>
      <c r="H54" s="263"/>
      <c r="I54" s="263"/>
      <c r="J54" s="263"/>
      <c r="K54" s="263"/>
      <c r="L54" s="264"/>
      <c r="M54" s="262"/>
      <c r="N54" s="264"/>
      <c r="O54" s="73"/>
      <c r="P54" s="117"/>
      <c r="Q54" s="130"/>
    </row>
    <row r="55" spans="1:17" ht="29" customHeight="1" x14ac:dyDescent="0.2">
      <c r="A55" s="67"/>
      <c r="B55" s="262"/>
      <c r="C55" s="263"/>
      <c r="D55" s="263"/>
      <c r="E55" s="263"/>
      <c r="F55" s="263"/>
      <c r="G55" s="263"/>
      <c r="H55" s="263"/>
      <c r="I55" s="263"/>
      <c r="J55" s="263"/>
      <c r="K55" s="263"/>
      <c r="L55" s="264"/>
      <c r="M55" s="262"/>
      <c r="N55" s="264"/>
      <c r="O55" s="73"/>
      <c r="P55" s="117"/>
      <c r="Q55" s="130"/>
    </row>
    <row r="56" spans="1:17" ht="29" customHeight="1" x14ac:dyDescent="0.2">
      <c r="A56" s="67"/>
      <c r="B56" s="262"/>
      <c r="C56" s="263"/>
      <c r="D56" s="263"/>
      <c r="E56" s="263"/>
      <c r="F56" s="263"/>
      <c r="G56" s="263"/>
      <c r="H56" s="263"/>
      <c r="I56" s="263"/>
      <c r="J56" s="263"/>
      <c r="K56" s="263"/>
      <c r="L56" s="264"/>
      <c r="M56" s="262"/>
      <c r="N56" s="264"/>
      <c r="O56" s="73"/>
      <c r="P56" s="117"/>
      <c r="Q56" s="130"/>
    </row>
    <row r="57" spans="1:17" ht="29" customHeight="1" x14ac:dyDescent="0.2">
      <c r="A57" s="67"/>
      <c r="B57" s="262"/>
      <c r="C57" s="263"/>
      <c r="D57" s="263"/>
      <c r="E57" s="263"/>
      <c r="F57" s="263"/>
      <c r="G57" s="263"/>
      <c r="H57" s="263"/>
      <c r="I57" s="263"/>
      <c r="J57" s="263"/>
      <c r="K57" s="263"/>
      <c r="L57" s="264"/>
      <c r="M57" s="262"/>
      <c r="N57" s="264"/>
      <c r="O57" s="73"/>
      <c r="P57" s="117"/>
      <c r="Q57" s="130"/>
    </row>
    <row r="58" spans="1:17" ht="5" customHeight="1" x14ac:dyDescent="0.2">
      <c r="A58" s="67"/>
      <c r="B58" s="116"/>
      <c r="C58" s="116"/>
      <c r="D58" s="116"/>
      <c r="E58" s="116"/>
      <c r="F58" s="116"/>
      <c r="G58" s="116"/>
      <c r="H58" s="116"/>
      <c r="I58" s="116"/>
      <c r="J58" s="116"/>
      <c r="K58" s="116"/>
      <c r="L58" s="131"/>
      <c r="M58" s="131"/>
      <c r="N58" s="131"/>
      <c r="O58" s="72"/>
      <c r="P58" s="117"/>
      <c r="Q58" s="130"/>
    </row>
    <row r="59" spans="1:17" ht="29" customHeight="1" x14ac:dyDescent="0.2">
      <c r="A59" s="67"/>
      <c r="B59" s="261"/>
      <c r="C59" s="261"/>
      <c r="D59" s="261"/>
      <c r="E59" s="261"/>
      <c r="F59" s="261"/>
      <c r="G59" s="261"/>
      <c r="H59" s="261"/>
      <c r="I59" s="261"/>
      <c r="J59" s="261"/>
      <c r="K59" s="261"/>
      <c r="L59" s="261"/>
      <c r="M59" s="261"/>
      <c r="N59" s="261"/>
      <c r="O59" s="74">
        <f>SUM(O52:O57)</f>
        <v>0</v>
      </c>
      <c r="P59" s="117"/>
      <c r="Q59" s="117"/>
    </row>
    <row r="60" spans="1:17" ht="6" customHeight="1" x14ac:dyDescent="0.2">
      <c r="A60" s="67"/>
      <c r="B60" s="132"/>
      <c r="C60" s="116"/>
      <c r="D60" s="116"/>
      <c r="E60" s="116"/>
      <c r="F60" s="116"/>
      <c r="G60" s="116"/>
      <c r="H60" s="116"/>
      <c r="I60" s="116"/>
      <c r="J60" s="116"/>
      <c r="K60" s="116"/>
      <c r="L60" s="131"/>
      <c r="M60" s="131"/>
      <c r="N60" s="131"/>
      <c r="O60" s="72"/>
      <c r="P60" s="77"/>
      <c r="Q60" s="82"/>
    </row>
    <row r="61" spans="1:17" s="80" customFormat="1" ht="45" customHeight="1" x14ac:dyDescent="0.2">
      <c r="A61" s="67"/>
      <c r="B61" s="274" t="s">
        <v>268</v>
      </c>
      <c r="C61" s="275"/>
      <c r="D61" s="275"/>
      <c r="E61" s="275"/>
      <c r="F61" s="275"/>
      <c r="G61" s="275"/>
      <c r="H61" s="275"/>
      <c r="I61" s="275"/>
      <c r="J61" s="275"/>
      <c r="K61" s="275"/>
      <c r="L61" s="275"/>
      <c r="M61" s="275"/>
      <c r="N61" s="276"/>
      <c r="O61" s="75">
        <f>+O47+O59</f>
        <v>0</v>
      </c>
      <c r="P61" s="116"/>
      <c r="Q61" s="133"/>
    </row>
    <row r="62" spans="1:17" ht="7" customHeight="1" thickBot="1" x14ac:dyDescent="0.25">
      <c r="A62" s="67"/>
      <c r="B62" s="134"/>
      <c r="C62" s="135"/>
      <c r="D62" s="117"/>
      <c r="E62" s="117"/>
      <c r="F62" s="135"/>
      <c r="G62" s="135"/>
      <c r="H62" s="117"/>
      <c r="I62" s="117"/>
      <c r="J62" s="117"/>
      <c r="K62" s="117"/>
      <c r="L62" s="117"/>
      <c r="M62" s="117"/>
      <c r="N62" s="117"/>
      <c r="O62" s="78"/>
      <c r="P62" s="117"/>
      <c r="Q62" s="130"/>
    </row>
    <row r="63" spans="1:17" ht="47" customHeight="1" x14ac:dyDescent="0.2">
      <c r="A63" s="67"/>
      <c r="B63" s="134"/>
      <c r="C63" s="265"/>
      <c r="D63" s="266"/>
      <c r="E63" s="267"/>
      <c r="F63" s="117"/>
      <c r="G63" s="117"/>
      <c r="H63" s="117"/>
      <c r="I63" s="277"/>
      <c r="J63" s="278"/>
      <c r="K63" s="279"/>
      <c r="L63" s="77"/>
      <c r="M63" s="277"/>
      <c r="N63" s="278"/>
      <c r="O63" s="279"/>
      <c r="P63" s="117"/>
      <c r="Q63" s="136"/>
    </row>
    <row r="64" spans="1:17" ht="47" customHeight="1" x14ac:dyDescent="0.2">
      <c r="A64" s="67"/>
      <c r="B64" s="134"/>
      <c r="C64" s="223" t="s">
        <v>281</v>
      </c>
      <c r="D64" s="224"/>
      <c r="E64" s="225"/>
      <c r="F64" s="117"/>
      <c r="G64" s="117"/>
      <c r="H64" s="116"/>
      <c r="I64" s="226" t="s">
        <v>93</v>
      </c>
      <c r="J64" s="227"/>
      <c r="K64" s="228"/>
      <c r="L64" s="77"/>
      <c r="M64" s="226" t="s">
        <v>168</v>
      </c>
      <c r="N64" s="227"/>
      <c r="O64" s="228"/>
      <c r="P64" s="117"/>
      <c r="Q64" s="136"/>
    </row>
    <row r="65" spans="1:17" ht="47" customHeight="1" thickBot="1" x14ac:dyDescent="0.25">
      <c r="A65" s="67"/>
      <c r="B65" s="134"/>
      <c r="C65" s="117"/>
      <c r="D65" s="117"/>
      <c r="E65" s="117"/>
      <c r="F65" s="117"/>
      <c r="G65" s="117"/>
      <c r="H65" s="116"/>
      <c r="I65" s="284" t="s">
        <v>241</v>
      </c>
      <c r="J65" s="285"/>
      <c r="K65" s="286"/>
      <c r="L65" s="77"/>
      <c r="M65" s="284" t="s">
        <v>240</v>
      </c>
      <c r="N65" s="285"/>
      <c r="O65" s="286"/>
      <c r="P65" s="117"/>
      <c r="Q65" s="136"/>
    </row>
    <row r="66" spans="1:17" s="77" customFormat="1" ht="47" customHeight="1" x14ac:dyDescent="0.2">
      <c r="A66" s="67"/>
      <c r="B66" s="134"/>
      <c r="C66" s="265"/>
      <c r="D66" s="266"/>
      <c r="E66" s="267"/>
      <c r="F66" s="117"/>
      <c r="G66" s="117"/>
      <c r="H66" s="117"/>
      <c r="I66" s="117"/>
      <c r="J66" s="117"/>
      <c r="K66" s="117"/>
      <c r="L66" s="117"/>
      <c r="M66" s="117"/>
      <c r="N66" s="117"/>
      <c r="O66" s="139"/>
      <c r="P66" s="135"/>
      <c r="Q66" s="140"/>
    </row>
    <row r="67" spans="1:17" s="77" customFormat="1" ht="47" customHeight="1" x14ac:dyDescent="0.2">
      <c r="A67" s="67"/>
      <c r="B67" s="134"/>
      <c r="C67" s="223" t="s">
        <v>282</v>
      </c>
      <c r="D67" s="224"/>
      <c r="E67" s="225"/>
      <c r="F67" s="117"/>
      <c r="G67" s="117"/>
      <c r="H67" s="117"/>
      <c r="I67" s="117"/>
      <c r="J67" s="117"/>
      <c r="K67" s="117"/>
      <c r="L67" s="117"/>
      <c r="M67" s="117"/>
      <c r="N67" s="117"/>
      <c r="O67" s="139"/>
      <c r="P67" s="135"/>
      <c r="Q67" s="140"/>
    </row>
    <row r="68" spans="1:17" s="77" customFormat="1" ht="33" customHeight="1" thickBot="1" x14ac:dyDescent="0.25">
      <c r="A68" s="67"/>
      <c r="B68" s="210" t="s">
        <v>271</v>
      </c>
      <c r="C68" s="211"/>
      <c r="D68" s="211"/>
      <c r="E68" s="211"/>
      <c r="F68" s="211"/>
      <c r="G68" s="211"/>
      <c r="H68" s="211"/>
      <c r="I68" s="211"/>
      <c r="J68" s="211"/>
      <c r="K68" s="211"/>
      <c r="L68" s="211"/>
      <c r="M68" s="211"/>
      <c r="N68" s="211"/>
      <c r="O68" s="211"/>
      <c r="P68" s="211"/>
      <c r="Q68" s="212"/>
    </row>
    <row r="69" spans="1:17" s="71" customFormat="1" ht="45" customHeight="1" thickBot="1" x14ac:dyDescent="0.25">
      <c r="A69" s="67"/>
      <c r="B69" s="213" t="s">
        <v>314</v>
      </c>
      <c r="C69" s="214"/>
      <c r="D69" s="214"/>
      <c r="E69" s="214"/>
      <c r="F69" s="214"/>
      <c r="G69" s="214"/>
      <c r="H69" s="214"/>
      <c r="I69" s="214"/>
      <c r="J69" s="214"/>
      <c r="K69" s="214"/>
      <c r="L69" s="214"/>
      <c r="M69" s="214"/>
      <c r="N69" s="214"/>
      <c r="O69" s="214"/>
      <c r="P69" s="214"/>
      <c r="Q69" s="215"/>
    </row>
    <row r="70" spans="1:17" s="71" customFormat="1" ht="29" customHeight="1" x14ac:dyDescent="0.2">
      <c r="A70" s="67"/>
      <c r="B70" s="254" t="s">
        <v>272</v>
      </c>
      <c r="C70" s="254"/>
      <c r="D70" s="254"/>
      <c r="E70" s="254"/>
      <c r="F70" s="254"/>
      <c r="G70" s="254"/>
      <c r="H70" s="116"/>
      <c r="I70" s="254" t="s">
        <v>279</v>
      </c>
      <c r="J70" s="254"/>
      <c r="K70" s="254"/>
      <c r="L70" s="254"/>
      <c r="M70" s="254"/>
      <c r="N70" s="254"/>
      <c r="O70" s="139"/>
      <c r="P70" s="135"/>
      <c r="Q70" s="140"/>
    </row>
    <row r="71" spans="1:17" s="77" customFormat="1" ht="29" customHeight="1" x14ac:dyDescent="0.2">
      <c r="A71" s="67"/>
      <c r="B71" s="255"/>
      <c r="C71" s="255"/>
      <c r="D71" s="255"/>
      <c r="E71" s="255"/>
      <c r="F71" s="255"/>
      <c r="G71" s="255"/>
      <c r="H71" s="117"/>
      <c r="I71" s="255"/>
      <c r="J71" s="255"/>
      <c r="K71" s="255"/>
      <c r="L71" s="255"/>
      <c r="M71" s="255"/>
      <c r="N71" s="255"/>
      <c r="O71" s="139"/>
      <c r="P71" s="135"/>
      <c r="Q71" s="140"/>
    </row>
    <row r="72" spans="1:17" s="77" customFormat="1" ht="29" customHeight="1" x14ac:dyDescent="0.2">
      <c r="A72" s="67"/>
      <c r="B72" s="255"/>
      <c r="C72" s="255"/>
      <c r="D72" s="255"/>
      <c r="E72" s="255"/>
      <c r="F72" s="255"/>
      <c r="G72" s="255"/>
      <c r="H72" s="117"/>
      <c r="I72" s="255"/>
      <c r="J72" s="255"/>
      <c r="K72" s="255"/>
      <c r="L72" s="255"/>
      <c r="M72" s="255"/>
      <c r="N72" s="255"/>
      <c r="O72" s="139"/>
      <c r="P72" s="135"/>
      <c r="Q72" s="140"/>
    </row>
    <row r="73" spans="1:17" s="77" customFormat="1" ht="29" customHeight="1" x14ac:dyDescent="0.2">
      <c r="A73" s="67"/>
      <c r="B73" s="255"/>
      <c r="C73" s="255"/>
      <c r="D73" s="255"/>
      <c r="E73" s="255"/>
      <c r="F73" s="255"/>
      <c r="G73" s="255"/>
      <c r="H73" s="117"/>
      <c r="I73" s="255"/>
      <c r="J73" s="255"/>
      <c r="K73" s="255"/>
      <c r="L73" s="255"/>
      <c r="M73" s="255"/>
      <c r="N73" s="255"/>
      <c r="O73" s="139"/>
      <c r="P73" s="135"/>
      <c r="Q73" s="140"/>
    </row>
    <row r="74" spans="1:17" ht="7" customHeight="1" x14ac:dyDescent="0.2">
      <c r="A74" s="67"/>
      <c r="B74" s="67"/>
      <c r="C74" s="67"/>
      <c r="D74" s="67"/>
      <c r="E74" s="67"/>
      <c r="F74" s="67"/>
      <c r="G74" s="67"/>
      <c r="H74" s="67"/>
      <c r="I74" s="67"/>
      <c r="J74" s="67"/>
      <c r="K74" s="67"/>
      <c r="L74" s="67"/>
      <c r="M74" s="67"/>
      <c r="N74" s="67"/>
      <c r="O74" s="67"/>
      <c r="P74" s="67"/>
      <c r="Q74" s="142"/>
    </row>
  </sheetData>
  <sheetProtection algorithmName="SHA-512" hashValue="yf28ivix5/cmR8GjWiQsWoOu0tGoxmyTvEIwhqJrh5LYTcmO6UOkhqzMv0LJT9jo9eHCiuQGX8fxyezEpD+eng==" saltValue="qGwGVP9DKy/Xk2U6LF6YOA==" spinCount="100000" sheet="1" insertHyperlinks="0" pivotTables="0"/>
  <mergeCells count="159">
    <mergeCell ref="L22:L26"/>
    <mergeCell ref="M27:M31"/>
    <mergeCell ref="B1:C4"/>
    <mergeCell ref="P1:Q1"/>
    <mergeCell ref="P2:Q2"/>
    <mergeCell ref="P3:Q3"/>
    <mergeCell ref="P4:Q4"/>
    <mergeCell ref="D1:O4"/>
    <mergeCell ref="P22:P26"/>
    <mergeCell ref="Q22:Q26"/>
    <mergeCell ref="P27:P31"/>
    <mergeCell ref="Q27:Q31"/>
    <mergeCell ref="F27:F31"/>
    <mergeCell ref="H27:H31"/>
    <mergeCell ref="J27:J31"/>
    <mergeCell ref="K27:K31"/>
    <mergeCell ref="L27:L31"/>
    <mergeCell ref="B22:B26"/>
    <mergeCell ref="C22:C26"/>
    <mergeCell ref="D22:D26"/>
    <mergeCell ref="E22:E26"/>
    <mergeCell ref="F22:F26"/>
    <mergeCell ref="H22:H26"/>
    <mergeCell ref="J22:J26"/>
    <mergeCell ref="K22:K26"/>
    <mergeCell ref="P42:P46"/>
    <mergeCell ref="Q42:Q46"/>
    <mergeCell ref="N27:N31"/>
    <mergeCell ref="O27:O31"/>
    <mergeCell ref="N32:N36"/>
    <mergeCell ref="N37:N41"/>
    <mergeCell ref="N42:N46"/>
    <mergeCell ref="O32:O36"/>
    <mergeCell ref="O37:O41"/>
    <mergeCell ref="O42:O46"/>
    <mergeCell ref="F37:F41"/>
    <mergeCell ref="H37:H41"/>
    <mergeCell ref="J37:J41"/>
    <mergeCell ref="K37:K41"/>
    <mergeCell ref="P32:P36"/>
    <mergeCell ref="Q32:Q36"/>
    <mergeCell ref="M32:M36"/>
    <mergeCell ref="P37:P41"/>
    <mergeCell ref="Q37:Q41"/>
    <mergeCell ref="M37:M41"/>
    <mergeCell ref="L37:L41"/>
    <mergeCell ref="I32:I36"/>
    <mergeCell ref="I37:I41"/>
    <mergeCell ref="F20:F21"/>
    <mergeCell ref="O20:O21"/>
    <mergeCell ref="P20:Q20"/>
    <mergeCell ref="B19:H19"/>
    <mergeCell ref="B20:B21"/>
    <mergeCell ref="E20:E21"/>
    <mergeCell ref="C20:C21"/>
    <mergeCell ref="D20:D21"/>
    <mergeCell ref="N20:N21"/>
    <mergeCell ref="I20:M20"/>
    <mergeCell ref="D32:D36"/>
    <mergeCell ref="M22:M26"/>
    <mergeCell ref="I22:I26"/>
    <mergeCell ref="I27:I31"/>
    <mergeCell ref="G20:G21"/>
    <mergeCell ref="N19:Q19"/>
    <mergeCell ref="E32:E36"/>
    <mergeCell ref="B37:B41"/>
    <mergeCell ref="C37:C41"/>
    <mergeCell ref="D37:D41"/>
    <mergeCell ref="E37:E41"/>
    <mergeCell ref="E9:H9"/>
    <mergeCell ref="E10:H10"/>
    <mergeCell ref="E11:H11"/>
    <mergeCell ref="M12:P12"/>
    <mergeCell ref="E14:H14"/>
    <mergeCell ref="B8:H8"/>
    <mergeCell ref="J8:P8"/>
    <mergeCell ref="J9:L9"/>
    <mergeCell ref="M9:P9"/>
    <mergeCell ref="J10:L10"/>
    <mergeCell ref="M10:P10"/>
    <mergeCell ref="J11:L11"/>
    <mergeCell ref="M11:P11"/>
    <mergeCell ref="B9:D9"/>
    <mergeCell ref="B10:D10"/>
    <mergeCell ref="B11:D11"/>
    <mergeCell ref="J12:L12"/>
    <mergeCell ref="B14:D14"/>
    <mergeCell ref="M63:O63"/>
    <mergeCell ref="C42:C46"/>
    <mergeCell ref="D42:D46"/>
    <mergeCell ref="E42:E46"/>
    <mergeCell ref="F42:F46"/>
    <mergeCell ref="H42:H46"/>
    <mergeCell ref="E27:E31"/>
    <mergeCell ref="M65:O65"/>
    <mergeCell ref="I63:K63"/>
    <mergeCell ref="I64:K64"/>
    <mergeCell ref="I65:K65"/>
    <mergeCell ref="M51:N51"/>
    <mergeCell ref="B51:L51"/>
    <mergeCell ref="M52:N52"/>
    <mergeCell ref="B59:N59"/>
    <mergeCell ref="M56:N56"/>
    <mergeCell ref="M57:N57"/>
    <mergeCell ref="C64:E64"/>
    <mergeCell ref="H32:H36"/>
    <mergeCell ref="J32:J36"/>
    <mergeCell ref="K32:K36"/>
    <mergeCell ref="L32:L36"/>
    <mergeCell ref="B32:B36"/>
    <mergeCell ref="C32:C36"/>
    <mergeCell ref="I42:I46"/>
    <mergeCell ref="B70:G70"/>
    <mergeCell ref="B71:G73"/>
    <mergeCell ref="B16:D16"/>
    <mergeCell ref="E16:H16"/>
    <mergeCell ref="B12:D12"/>
    <mergeCell ref="E12:H12"/>
    <mergeCell ref="B15:D15"/>
    <mergeCell ref="B52:L52"/>
    <mergeCell ref="B53:L53"/>
    <mergeCell ref="B54:L54"/>
    <mergeCell ref="B55:L55"/>
    <mergeCell ref="B56:L56"/>
    <mergeCell ref="B57:L57"/>
    <mergeCell ref="I70:N70"/>
    <mergeCell ref="I71:N73"/>
    <mergeCell ref="C63:E63"/>
    <mergeCell ref="C66:E66"/>
    <mergeCell ref="M53:N53"/>
    <mergeCell ref="M54:N54"/>
    <mergeCell ref="M55:N55"/>
    <mergeCell ref="B50:Q50"/>
    <mergeCell ref="I19:M19"/>
    <mergeCell ref="B61:N61"/>
    <mergeCell ref="B68:Q68"/>
    <mergeCell ref="B69:Q69"/>
    <mergeCell ref="B6:Q6"/>
    <mergeCell ref="B18:Q18"/>
    <mergeCell ref="B49:Q49"/>
    <mergeCell ref="B13:Q13"/>
    <mergeCell ref="B5:Q5"/>
    <mergeCell ref="B7:Q7"/>
    <mergeCell ref="B17:Q17"/>
    <mergeCell ref="B48:Q48"/>
    <mergeCell ref="C67:E67"/>
    <mergeCell ref="M64:O64"/>
    <mergeCell ref="H20:H21"/>
    <mergeCell ref="F32:F36"/>
    <mergeCell ref="N22:N26"/>
    <mergeCell ref="O22:O26"/>
    <mergeCell ref="B27:B31"/>
    <mergeCell ref="C27:C31"/>
    <mergeCell ref="D27:D31"/>
    <mergeCell ref="B42:B46"/>
    <mergeCell ref="J42:J46"/>
    <mergeCell ref="K42:K46"/>
    <mergeCell ref="L42:L46"/>
    <mergeCell ref="M42:M46"/>
  </mergeCells>
  <phoneticPr fontId="38" type="noConversion"/>
  <conditionalFormatting sqref="N22 N27 N32 N37 N42">
    <cfRule type="cellIs" dxfId="4" priority="2" operator="greaterThan">
      <formula>100</formula>
    </cfRule>
  </conditionalFormatting>
  <dataValidations count="1">
    <dataValidation allowBlank="1" showInputMessage="1" showErrorMessage="1" errorTitle="error" error="solo datos númericos" sqref="H22:H46" xr:uid="{00000000-0002-0000-0200-000000000000}"/>
  </dataValidations>
  <printOptions horizontalCentered="1" verticalCentered="1"/>
  <pageMargins left="0.25" right="0.25" top="0.75" bottom="0.75" header="0.3" footer="0.3"/>
  <pageSetup paperSize="120" scale="41" fitToHeight="0"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113"/>
  <sheetViews>
    <sheetView view="pageBreakPreview" zoomScale="86" zoomScaleNormal="86" zoomScalePageLayoutView="86" workbookViewId="0">
      <selection activeCell="B4" sqref="B4"/>
    </sheetView>
  </sheetViews>
  <sheetFormatPr baseColWidth="10" defaultColWidth="10.83203125" defaultRowHeight="16" x14ac:dyDescent="0.2"/>
  <cols>
    <col min="1" max="1" width="3.33203125" style="89" customWidth="1"/>
    <col min="2" max="2" width="38.33203125" style="89" customWidth="1"/>
    <col min="3" max="3" width="15.33203125" style="89" bestFit="1" customWidth="1"/>
    <col min="4" max="8" width="10.83203125" style="89"/>
    <col min="9" max="9" width="17.83203125" style="89" customWidth="1"/>
    <col min="10" max="10" width="3.1640625" style="89" customWidth="1"/>
    <col min="11" max="11" width="3.5" style="89" customWidth="1"/>
    <col min="12" max="12" width="38.5" style="89" customWidth="1"/>
    <col min="13" max="13" width="15.33203125" style="89" customWidth="1"/>
    <col min="14" max="16" width="10.83203125" style="89"/>
    <col min="17" max="17" width="11.5" style="89" customWidth="1"/>
    <col min="18" max="19" width="10.83203125" style="89"/>
    <col min="20" max="20" width="17.83203125" style="89" customWidth="1"/>
    <col min="21" max="21" width="3.33203125" style="89" customWidth="1"/>
    <col min="22" max="16384" width="10.83203125" style="89"/>
  </cols>
  <sheetData>
    <row r="1" spans="1:12" x14ac:dyDescent="0.2">
      <c r="A1" s="88"/>
      <c r="B1" s="88"/>
      <c r="C1" s="88"/>
      <c r="D1" s="88"/>
      <c r="E1" s="88"/>
      <c r="F1" s="88"/>
      <c r="G1" s="88"/>
      <c r="H1" s="88"/>
      <c r="I1" s="88"/>
      <c r="J1" s="88"/>
      <c r="K1" s="88"/>
    </row>
    <row r="2" spans="1:12" x14ac:dyDescent="0.2">
      <c r="A2" s="88"/>
      <c r="B2" s="88"/>
      <c r="C2" s="88"/>
      <c r="D2" s="88"/>
      <c r="E2" s="88"/>
      <c r="F2" s="88"/>
      <c r="G2" s="88"/>
      <c r="H2" s="88"/>
      <c r="I2" s="88"/>
      <c r="J2" s="88"/>
      <c r="K2" s="88"/>
    </row>
    <row r="3" spans="1:12" x14ac:dyDescent="0.2">
      <c r="A3" s="88"/>
      <c r="B3" s="88"/>
      <c r="C3" s="88"/>
      <c r="D3" s="88"/>
      <c r="E3" s="88"/>
      <c r="F3" s="88"/>
      <c r="G3" s="88"/>
      <c r="H3" s="88"/>
      <c r="I3" s="88"/>
      <c r="J3" s="88"/>
      <c r="K3" s="88"/>
    </row>
    <row r="4" spans="1:12" ht="24.75" customHeight="1" x14ac:dyDescent="0.2">
      <c r="A4" s="90"/>
      <c r="B4" s="88"/>
      <c r="C4" s="88"/>
      <c r="D4" s="88"/>
      <c r="E4" s="88"/>
      <c r="F4" s="88"/>
      <c r="G4" s="88"/>
      <c r="H4" s="88"/>
      <c r="I4" s="88"/>
      <c r="J4" s="88"/>
      <c r="K4" s="88"/>
      <c r="L4" s="91"/>
    </row>
    <row r="5" spans="1:12" x14ac:dyDescent="0.2">
      <c r="A5" s="91"/>
      <c r="B5" s="88"/>
      <c r="C5" s="88"/>
      <c r="D5" s="88"/>
      <c r="E5" s="88"/>
      <c r="F5" s="88"/>
      <c r="G5" s="88"/>
      <c r="H5" s="88"/>
      <c r="I5" s="88"/>
      <c r="J5" s="88"/>
      <c r="K5" s="88"/>
      <c r="L5" s="91"/>
    </row>
    <row r="6" spans="1:12" ht="12" customHeight="1" x14ac:dyDescent="0.2">
      <c r="A6" s="91"/>
      <c r="B6" s="62"/>
      <c r="C6" s="62"/>
      <c r="D6" s="62"/>
      <c r="E6" s="62"/>
      <c r="F6" s="62"/>
      <c r="G6" s="62"/>
      <c r="H6" s="62"/>
      <c r="I6" s="62"/>
      <c r="J6" s="62"/>
      <c r="K6" s="92"/>
      <c r="L6" s="91"/>
    </row>
    <row r="7" spans="1:12" ht="63.75" customHeight="1" x14ac:dyDescent="0.2">
      <c r="A7" s="91"/>
      <c r="B7" s="334" t="s">
        <v>239</v>
      </c>
      <c r="C7" s="334"/>
      <c r="D7" s="334"/>
      <c r="E7" s="334"/>
      <c r="F7" s="334"/>
      <c r="G7" s="334"/>
      <c r="H7" s="334"/>
      <c r="I7" s="334"/>
      <c r="J7" s="93"/>
      <c r="K7" s="92"/>
      <c r="L7" s="91"/>
    </row>
    <row r="8" spans="1:12" ht="13" customHeight="1" x14ac:dyDescent="0.2">
      <c r="A8" s="91"/>
      <c r="B8" s="92"/>
      <c r="C8" s="92"/>
      <c r="D8" s="94"/>
      <c r="E8" s="92"/>
      <c r="F8" s="92"/>
      <c r="G8" s="94"/>
      <c r="H8" s="92"/>
      <c r="I8" s="92"/>
      <c r="J8" s="92"/>
      <c r="K8" s="92"/>
      <c r="L8" s="91"/>
    </row>
    <row r="9" spans="1:12" ht="26.25" customHeight="1" x14ac:dyDescent="0.2">
      <c r="A9" s="91"/>
      <c r="B9" s="335" t="s">
        <v>337</v>
      </c>
      <c r="C9" s="335"/>
      <c r="D9" s="335"/>
      <c r="E9" s="335"/>
      <c r="F9" s="335"/>
      <c r="G9" s="335"/>
      <c r="H9" s="335"/>
      <c r="I9" s="335"/>
      <c r="J9" s="54"/>
      <c r="K9" s="92"/>
      <c r="L9" s="91"/>
    </row>
    <row r="10" spans="1:12" ht="16" customHeight="1" x14ac:dyDescent="0.2">
      <c r="A10" s="91"/>
      <c r="B10" s="92"/>
      <c r="C10" s="92"/>
      <c r="D10" s="92"/>
      <c r="E10" s="92"/>
      <c r="F10" s="92"/>
      <c r="G10" s="92"/>
      <c r="H10" s="92"/>
      <c r="I10" s="92"/>
      <c r="J10" s="92"/>
      <c r="K10" s="92"/>
      <c r="L10" s="91"/>
    </row>
    <row r="11" spans="1:12" ht="16" customHeight="1" x14ac:dyDescent="0.2">
      <c r="A11" s="91"/>
      <c r="B11" s="95" t="s">
        <v>255</v>
      </c>
      <c r="C11" s="92"/>
      <c r="D11" s="92"/>
      <c r="E11" s="92"/>
      <c r="F11" s="92"/>
      <c r="G11" s="92"/>
      <c r="H11" s="92"/>
      <c r="I11" s="92"/>
      <c r="J11" s="92"/>
      <c r="K11" s="92"/>
      <c r="L11" s="91"/>
    </row>
    <row r="12" spans="1:12" ht="16" customHeight="1" thickBot="1" x14ac:dyDescent="0.25">
      <c r="A12" s="91"/>
      <c r="B12" s="95"/>
      <c r="C12" s="92"/>
      <c r="D12" s="92"/>
      <c r="E12" s="92"/>
      <c r="F12" s="92"/>
      <c r="G12" s="92"/>
      <c r="H12" s="92"/>
      <c r="I12" s="92"/>
      <c r="J12" s="92"/>
      <c r="K12" s="92"/>
      <c r="L12" s="91"/>
    </row>
    <row r="13" spans="1:12" ht="91" customHeight="1" thickBot="1" x14ac:dyDescent="0.25">
      <c r="A13" s="91"/>
      <c r="B13" s="51" t="s">
        <v>245</v>
      </c>
      <c r="C13" s="328" t="s">
        <v>244</v>
      </c>
      <c r="D13" s="329"/>
      <c r="E13" s="329"/>
      <c r="F13" s="329"/>
      <c r="G13" s="329"/>
      <c r="H13" s="329"/>
      <c r="I13" s="330"/>
      <c r="J13" s="92"/>
      <c r="K13" s="92"/>
      <c r="L13" s="91"/>
    </row>
    <row r="14" spans="1:12" ht="115" customHeight="1" thickBot="1" x14ac:dyDescent="0.25">
      <c r="A14" s="91"/>
      <c r="B14" s="51" t="s">
        <v>246</v>
      </c>
      <c r="C14" s="328" t="s">
        <v>248</v>
      </c>
      <c r="D14" s="329"/>
      <c r="E14" s="329"/>
      <c r="F14" s="329"/>
      <c r="G14" s="329"/>
      <c r="H14" s="329"/>
      <c r="I14" s="330"/>
      <c r="J14" s="92"/>
      <c r="K14" s="92"/>
      <c r="L14" s="91"/>
    </row>
    <row r="15" spans="1:12" ht="144" customHeight="1" thickBot="1" x14ac:dyDescent="0.25">
      <c r="A15" s="91"/>
      <c r="B15" s="51" t="s">
        <v>249</v>
      </c>
      <c r="C15" s="328" t="s">
        <v>247</v>
      </c>
      <c r="D15" s="329"/>
      <c r="E15" s="329"/>
      <c r="F15" s="329"/>
      <c r="G15" s="329"/>
      <c r="H15" s="329"/>
      <c r="I15" s="330"/>
      <c r="J15" s="92"/>
      <c r="K15" s="92"/>
      <c r="L15" s="91"/>
    </row>
    <row r="16" spans="1:12" ht="133" customHeight="1" thickBot="1" x14ac:dyDescent="0.25">
      <c r="A16" s="91"/>
      <c r="B16" s="51" t="s">
        <v>251</v>
      </c>
      <c r="C16" s="328" t="s">
        <v>250</v>
      </c>
      <c r="D16" s="329"/>
      <c r="E16" s="329"/>
      <c r="F16" s="329"/>
      <c r="G16" s="329"/>
      <c r="H16" s="329"/>
      <c r="I16" s="330"/>
      <c r="J16" s="92"/>
      <c r="K16" s="92"/>
      <c r="L16" s="91"/>
    </row>
    <row r="17" spans="1:12" ht="193" customHeight="1" thickBot="1" x14ac:dyDescent="0.25">
      <c r="A17" s="91"/>
      <c r="B17" s="51" t="s">
        <v>252</v>
      </c>
      <c r="C17" s="328" t="s">
        <v>253</v>
      </c>
      <c r="D17" s="329"/>
      <c r="E17" s="329"/>
      <c r="F17" s="329"/>
      <c r="G17" s="329"/>
      <c r="H17" s="329"/>
      <c r="I17" s="330"/>
      <c r="J17" s="92"/>
      <c r="K17" s="92"/>
      <c r="L17" s="91"/>
    </row>
    <row r="18" spans="1:12" ht="49" customHeight="1" thickBot="1" x14ac:dyDescent="0.25">
      <c r="A18" s="91"/>
      <c r="B18" s="65" t="s">
        <v>256</v>
      </c>
      <c r="C18" s="328" t="s">
        <v>254</v>
      </c>
      <c r="D18" s="329"/>
      <c r="E18" s="329"/>
      <c r="F18" s="329"/>
      <c r="G18" s="329"/>
      <c r="H18" s="329"/>
      <c r="I18" s="330"/>
      <c r="J18" s="92"/>
      <c r="K18" s="92"/>
      <c r="L18" s="91"/>
    </row>
    <row r="19" spans="1:12" ht="100" customHeight="1" thickBot="1" x14ac:dyDescent="0.25">
      <c r="A19" s="91"/>
      <c r="B19" s="65" t="s">
        <v>258</v>
      </c>
      <c r="C19" s="328" t="s">
        <v>290</v>
      </c>
      <c r="D19" s="329"/>
      <c r="E19" s="329"/>
      <c r="F19" s="329"/>
      <c r="G19" s="329"/>
      <c r="H19" s="329"/>
      <c r="I19" s="330"/>
      <c r="J19" s="92"/>
      <c r="K19" s="92"/>
      <c r="L19" s="91"/>
    </row>
    <row r="20" spans="1:12" ht="14" customHeight="1" x14ac:dyDescent="0.2">
      <c r="A20" s="91"/>
      <c r="B20" s="64"/>
      <c r="C20" s="61"/>
      <c r="D20" s="61"/>
      <c r="E20" s="61"/>
      <c r="F20" s="61"/>
      <c r="G20" s="61"/>
      <c r="H20" s="61"/>
      <c r="I20" s="61"/>
      <c r="J20" s="92"/>
      <c r="K20" s="92"/>
      <c r="L20" s="91"/>
    </row>
    <row r="21" spans="1:12" ht="16" customHeight="1" x14ac:dyDescent="0.2">
      <c r="A21" s="91"/>
      <c r="B21" s="95" t="s">
        <v>257</v>
      </c>
      <c r="C21" s="92"/>
      <c r="D21" s="92"/>
      <c r="E21" s="92"/>
      <c r="F21" s="92"/>
      <c r="G21" s="92"/>
      <c r="H21" s="92"/>
      <c r="I21" s="92"/>
      <c r="J21" s="92"/>
      <c r="K21" s="92"/>
      <c r="L21" s="91"/>
    </row>
    <row r="22" spans="1:12" ht="16" customHeight="1" x14ac:dyDescent="0.2">
      <c r="A22" s="91"/>
      <c r="B22" s="95"/>
      <c r="C22" s="92"/>
      <c r="D22" s="92"/>
      <c r="E22" s="92"/>
      <c r="F22" s="92"/>
      <c r="G22" s="92"/>
      <c r="H22" s="92"/>
      <c r="I22" s="92"/>
      <c r="J22" s="92"/>
      <c r="K22" s="92"/>
      <c r="L22" s="91"/>
    </row>
    <row r="23" spans="1:12" ht="16" customHeight="1" thickBot="1" x14ac:dyDescent="0.25">
      <c r="A23" s="91"/>
      <c r="B23" s="95" t="s">
        <v>277</v>
      </c>
      <c r="C23" s="92"/>
      <c r="D23" s="92"/>
      <c r="E23" s="92"/>
      <c r="F23" s="92"/>
      <c r="G23" s="92"/>
      <c r="H23" s="92"/>
      <c r="I23" s="92"/>
      <c r="J23" s="92"/>
      <c r="K23" s="92"/>
      <c r="L23" s="91"/>
    </row>
    <row r="24" spans="1:12" ht="75" customHeight="1" thickBot="1" x14ac:dyDescent="0.25">
      <c r="A24" s="91"/>
      <c r="B24" s="51" t="s">
        <v>51</v>
      </c>
      <c r="C24" s="328" t="s">
        <v>52</v>
      </c>
      <c r="D24" s="329"/>
      <c r="E24" s="329"/>
      <c r="F24" s="329"/>
      <c r="G24" s="329"/>
      <c r="H24" s="329"/>
      <c r="I24" s="330"/>
      <c r="J24" s="61"/>
      <c r="K24" s="92"/>
      <c r="L24" s="91"/>
    </row>
    <row r="25" spans="1:12" ht="24.75" customHeight="1" x14ac:dyDescent="0.2">
      <c r="A25" s="91"/>
      <c r="B25" s="339" t="s">
        <v>53</v>
      </c>
      <c r="C25" s="331" t="s">
        <v>54</v>
      </c>
      <c r="D25" s="332"/>
      <c r="E25" s="332"/>
      <c r="F25" s="332"/>
      <c r="G25" s="332"/>
      <c r="H25" s="332"/>
      <c r="I25" s="333"/>
      <c r="J25" s="61"/>
      <c r="K25" s="92"/>
      <c r="L25" s="91"/>
    </row>
    <row r="26" spans="1:12" ht="51.75" customHeight="1" thickBot="1" x14ac:dyDescent="0.25">
      <c r="A26" s="91"/>
      <c r="B26" s="340"/>
      <c r="C26" s="336"/>
      <c r="D26" s="337"/>
      <c r="E26" s="337"/>
      <c r="F26" s="337"/>
      <c r="G26" s="337"/>
      <c r="H26" s="337"/>
      <c r="I26" s="338"/>
      <c r="J26" s="61"/>
      <c r="K26" s="92"/>
      <c r="L26" s="91"/>
    </row>
    <row r="27" spans="1:12" ht="48" customHeight="1" thickBot="1" x14ac:dyDescent="0.25">
      <c r="A27" s="91"/>
      <c r="B27" s="52" t="s">
        <v>55</v>
      </c>
      <c r="C27" s="328" t="s">
        <v>56</v>
      </c>
      <c r="D27" s="329"/>
      <c r="E27" s="329"/>
      <c r="F27" s="329"/>
      <c r="G27" s="329"/>
      <c r="H27" s="329"/>
      <c r="I27" s="330"/>
      <c r="J27" s="61"/>
      <c r="K27" s="92"/>
      <c r="L27" s="91"/>
    </row>
    <row r="28" spans="1:12" ht="48.75" customHeight="1" thickBot="1" x14ac:dyDescent="0.25">
      <c r="A28" s="91"/>
      <c r="B28" s="87" t="s">
        <v>57</v>
      </c>
      <c r="C28" s="331" t="s">
        <v>58</v>
      </c>
      <c r="D28" s="332"/>
      <c r="E28" s="332"/>
      <c r="F28" s="332"/>
      <c r="G28" s="332"/>
      <c r="H28" s="332"/>
      <c r="I28" s="333"/>
      <c r="J28" s="61"/>
      <c r="K28" s="92"/>
      <c r="L28" s="91"/>
    </row>
    <row r="29" spans="1:12" ht="70" customHeight="1" thickBot="1" x14ac:dyDescent="0.25">
      <c r="A29" s="91"/>
      <c r="B29" s="87" t="s">
        <v>59</v>
      </c>
      <c r="C29" s="331" t="s">
        <v>60</v>
      </c>
      <c r="D29" s="332"/>
      <c r="E29" s="332"/>
      <c r="F29" s="332"/>
      <c r="G29" s="332"/>
      <c r="H29" s="332"/>
      <c r="I29" s="333"/>
      <c r="J29" s="61"/>
      <c r="K29" s="92"/>
      <c r="L29" s="91"/>
    </row>
    <row r="30" spans="1:12" ht="253" customHeight="1" thickBot="1" x14ac:dyDescent="0.25">
      <c r="A30" s="91"/>
      <c r="B30" s="87" t="s">
        <v>61</v>
      </c>
      <c r="C30" s="331" t="s">
        <v>342</v>
      </c>
      <c r="D30" s="332"/>
      <c r="E30" s="332"/>
      <c r="F30" s="332"/>
      <c r="G30" s="332"/>
      <c r="H30" s="332"/>
      <c r="I30" s="333"/>
      <c r="J30" s="61"/>
      <c r="K30" s="92"/>
      <c r="L30" s="91"/>
    </row>
    <row r="31" spans="1:12" ht="52" customHeight="1" thickBot="1" x14ac:dyDescent="0.25">
      <c r="A31" s="91"/>
      <c r="B31" s="53" t="s">
        <v>62</v>
      </c>
      <c r="C31" s="328" t="s">
        <v>63</v>
      </c>
      <c r="D31" s="329"/>
      <c r="E31" s="329"/>
      <c r="F31" s="329"/>
      <c r="G31" s="329"/>
      <c r="H31" s="329"/>
      <c r="I31" s="330"/>
      <c r="J31" s="61"/>
      <c r="K31" s="92"/>
      <c r="L31" s="91"/>
    </row>
    <row r="32" spans="1:12" ht="62" customHeight="1" thickBot="1" x14ac:dyDescent="0.25">
      <c r="A32" s="91"/>
      <c r="B32" s="87" t="s">
        <v>64</v>
      </c>
      <c r="C32" s="331" t="s">
        <v>65</v>
      </c>
      <c r="D32" s="332"/>
      <c r="E32" s="332"/>
      <c r="F32" s="332"/>
      <c r="G32" s="332"/>
      <c r="H32" s="332"/>
      <c r="I32" s="333"/>
      <c r="J32" s="61"/>
      <c r="K32" s="92"/>
      <c r="L32" s="91"/>
    </row>
    <row r="33" spans="1:21" ht="50" customHeight="1" thickBot="1" x14ac:dyDescent="0.25">
      <c r="A33" s="91"/>
      <c r="B33" s="87" t="s">
        <v>66</v>
      </c>
      <c r="C33" s="331" t="s">
        <v>67</v>
      </c>
      <c r="D33" s="332"/>
      <c r="E33" s="332"/>
      <c r="F33" s="332"/>
      <c r="G33" s="332"/>
      <c r="H33" s="332"/>
      <c r="I33" s="333"/>
      <c r="J33" s="61"/>
      <c r="K33" s="96"/>
      <c r="L33" s="96"/>
      <c r="M33" s="96"/>
      <c r="N33" s="96"/>
      <c r="O33" s="96"/>
      <c r="P33" s="96"/>
      <c r="Q33" s="96"/>
      <c r="R33" s="96"/>
      <c r="S33" s="96"/>
      <c r="T33" s="96"/>
      <c r="U33" s="91"/>
    </row>
    <row r="34" spans="1:21" ht="52" customHeight="1" thickBot="1" x14ac:dyDescent="0.25">
      <c r="A34" s="91"/>
      <c r="B34" s="53" t="s">
        <v>68</v>
      </c>
      <c r="C34" s="328" t="s">
        <v>69</v>
      </c>
      <c r="D34" s="329"/>
      <c r="E34" s="329"/>
      <c r="F34" s="329"/>
      <c r="G34" s="329"/>
      <c r="H34" s="329"/>
      <c r="I34" s="330"/>
      <c r="J34" s="61"/>
      <c r="K34" s="96"/>
      <c r="L34" s="96"/>
      <c r="M34" s="96"/>
      <c r="N34" s="96"/>
      <c r="O34" s="96"/>
      <c r="P34" s="96"/>
      <c r="Q34" s="96"/>
      <c r="R34" s="96"/>
      <c r="S34" s="96"/>
      <c r="T34" s="96"/>
      <c r="U34" s="91"/>
    </row>
    <row r="35" spans="1:21" ht="81" customHeight="1" thickBot="1" x14ac:dyDescent="0.25">
      <c r="A35" s="91"/>
      <c r="B35" s="87" t="s">
        <v>70</v>
      </c>
      <c r="C35" s="331" t="s">
        <v>283</v>
      </c>
      <c r="D35" s="332"/>
      <c r="E35" s="332"/>
      <c r="F35" s="332"/>
      <c r="G35" s="332"/>
      <c r="H35" s="332"/>
      <c r="I35" s="333"/>
      <c r="J35" s="61"/>
      <c r="K35" s="96"/>
      <c r="L35" s="96"/>
      <c r="M35" s="96"/>
      <c r="N35" s="96"/>
      <c r="O35" s="96"/>
      <c r="P35" s="96"/>
      <c r="Q35" s="96"/>
      <c r="R35" s="96"/>
      <c r="S35" s="96"/>
      <c r="T35" s="96"/>
      <c r="U35" s="91"/>
    </row>
    <row r="36" spans="1:21" ht="41.25" customHeight="1" thickBot="1" x14ac:dyDescent="0.25">
      <c r="A36" s="91"/>
      <c r="B36" s="53" t="s">
        <v>71</v>
      </c>
      <c r="C36" s="328" t="s">
        <v>72</v>
      </c>
      <c r="D36" s="329"/>
      <c r="E36" s="329"/>
      <c r="F36" s="329"/>
      <c r="G36" s="329"/>
      <c r="H36" s="329"/>
      <c r="I36" s="330"/>
      <c r="J36" s="61"/>
      <c r="K36" s="96"/>
      <c r="L36" s="91"/>
      <c r="M36" s="91"/>
      <c r="N36" s="91"/>
      <c r="O36" s="91"/>
      <c r="P36" s="91"/>
      <c r="Q36" s="91"/>
      <c r="R36" s="91"/>
      <c r="S36" s="91"/>
      <c r="U36" s="91"/>
    </row>
    <row r="37" spans="1:21" ht="41" customHeight="1" thickBot="1" x14ac:dyDescent="0.25">
      <c r="A37" s="91"/>
      <c r="B37" s="52" t="s">
        <v>73</v>
      </c>
      <c r="C37" s="328" t="s">
        <v>74</v>
      </c>
      <c r="D37" s="329"/>
      <c r="E37" s="329"/>
      <c r="F37" s="329"/>
      <c r="G37" s="329"/>
      <c r="H37" s="329"/>
      <c r="I37" s="330"/>
      <c r="J37" s="61"/>
      <c r="K37" s="96"/>
      <c r="L37" s="91"/>
      <c r="M37" s="91"/>
      <c r="N37" s="91"/>
      <c r="O37" s="91"/>
      <c r="P37" s="91"/>
      <c r="Q37" s="91"/>
      <c r="R37" s="91"/>
      <c r="S37" s="91"/>
      <c r="T37" s="91"/>
      <c r="U37" s="91"/>
    </row>
    <row r="38" spans="1:21" ht="89" customHeight="1" thickBot="1" x14ac:dyDescent="0.25">
      <c r="A38" s="91"/>
      <c r="B38" s="53" t="s">
        <v>75</v>
      </c>
      <c r="C38" s="328" t="s">
        <v>76</v>
      </c>
      <c r="D38" s="329"/>
      <c r="E38" s="329"/>
      <c r="F38" s="329"/>
      <c r="G38" s="329"/>
      <c r="H38" s="329"/>
      <c r="I38" s="330"/>
      <c r="J38" s="61"/>
      <c r="K38" s="96"/>
      <c r="L38" s="91"/>
      <c r="M38" s="91"/>
      <c r="N38" s="91"/>
      <c r="O38" s="91"/>
      <c r="P38" s="91"/>
      <c r="Q38" s="91"/>
      <c r="R38" s="91"/>
      <c r="S38" s="91"/>
      <c r="T38" s="91"/>
      <c r="U38" s="91"/>
    </row>
    <row r="39" spans="1:21" ht="15" customHeight="1" x14ac:dyDescent="0.2">
      <c r="A39" s="90"/>
      <c r="B39" s="90"/>
      <c r="C39" s="90"/>
      <c r="D39" s="90"/>
      <c r="E39" s="90"/>
      <c r="F39" s="90"/>
      <c r="G39" s="90"/>
      <c r="H39" s="90"/>
      <c r="I39" s="90"/>
      <c r="J39" s="90"/>
      <c r="K39" s="91"/>
      <c r="U39" s="91"/>
    </row>
    <row r="40" spans="1:21" ht="15" customHeight="1" thickBot="1" x14ac:dyDescent="0.25">
      <c r="A40" s="90"/>
      <c r="B40" s="95" t="s">
        <v>278</v>
      </c>
      <c r="C40" s="90"/>
      <c r="D40" s="90"/>
      <c r="E40" s="90"/>
      <c r="F40" s="90"/>
      <c r="G40" s="90"/>
      <c r="H40" s="90"/>
      <c r="I40" s="90"/>
      <c r="J40" s="90"/>
      <c r="K40" s="91"/>
      <c r="U40" s="91"/>
    </row>
    <row r="41" spans="1:21" ht="42" customHeight="1" thickBot="1" x14ac:dyDescent="0.25">
      <c r="A41" s="90"/>
      <c r="B41" s="53" t="s">
        <v>269</v>
      </c>
      <c r="C41" s="328" t="s">
        <v>338</v>
      </c>
      <c r="D41" s="329"/>
      <c r="E41" s="329"/>
      <c r="F41" s="329"/>
      <c r="G41" s="329"/>
      <c r="H41" s="329"/>
      <c r="I41" s="330"/>
      <c r="J41" s="90"/>
    </row>
    <row r="42" spans="1:21" ht="42" customHeight="1" thickBot="1" x14ac:dyDescent="0.25">
      <c r="A42" s="90"/>
      <c r="B42" s="53" t="s">
        <v>270</v>
      </c>
      <c r="C42" s="328" t="s">
        <v>285</v>
      </c>
      <c r="D42" s="329"/>
      <c r="E42" s="329"/>
      <c r="F42" s="329"/>
      <c r="G42" s="329"/>
      <c r="H42" s="329"/>
      <c r="I42" s="330"/>
      <c r="J42" s="90"/>
    </row>
    <row r="43" spans="1:21" ht="42" customHeight="1" thickBot="1" x14ac:dyDescent="0.25">
      <c r="A43" s="90"/>
      <c r="B43" s="53" t="s">
        <v>284</v>
      </c>
      <c r="C43" s="328" t="s">
        <v>286</v>
      </c>
      <c r="D43" s="329"/>
      <c r="E43" s="329"/>
      <c r="F43" s="329"/>
      <c r="G43" s="329"/>
      <c r="H43" s="329"/>
      <c r="I43" s="330"/>
      <c r="J43" s="90"/>
    </row>
    <row r="44" spans="1:21" x14ac:dyDescent="0.2">
      <c r="A44" s="90"/>
      <c r="B44" s="66"/>
      <c r="C44" s="61"/>
      <c r="D44" s="61"/>
      <c r="E44" s="61"/>
      <c r="F44" s="61"/>
      <c r="G44" s="61"/>
      <c r="H44" s="61"/>
      <c r="I44" s="61"/>
      <c r="J44" s="90"/>
    </row>
    <row r="45" spans="1:21" ht="15" customHeight="1" thickBot="1" x14ac:dyDescent="0.25">
      <c r="A45" s="88"/>
      <c r="B45" s="95" t="s">
        <v>280</v>
      </c>
      <c r="C45" s="88"/>
      <c r="D45" s="88"/>
      <c r="E45" s="88"/>
      <c r="F45" s="88"/>
      <c r="G45" s="88"/>
      <c r="H45" s="88"/>
      <c r="I45" s="88"/>
      <c r="J45" s="88"/>
    </row>
    <row r="46" spans="1:21" ht="69" customHeight="1" thickBot="1" x14ac:dyDescent="0.25">
      <c r="A46" s="88"/>
      <c r="B46" s="53" t="s">
        <v>287</v>
      </c>
      <c r="C46" s="328" t="s">
        <v>288</v>
      </c>
      <c r="D46" s="329"/>
      <c r="E46" s="329"/>
      <c r="F46" s="329"/>
      <c r="G46" s="329"/>
      <c r="H46" s="329"/>
      <c r="I46" s="330"/>
      <c r="J46" s="88"/>
    </row>
    <row r="47" spans="1:21" ht="69" customHeight="1" thickBot="1" x14ac:dyDescent="0.25">
      <c r="A47" s="88"/>
      <c r="B47" s="53" t="s">
        <v>279</v>
      </c>
      <c r="C47" s="328" t="s">
        <v>289</v>
      </c>
      <c r="D47" s="329"/>
      <c r="E47" s="329"/>
      <c r="F47" s="329"/>
      <c r="G47" s="329"/>
      <c r="H47" s="329"/>
      <c r="I47" s="330"/>
      <c r="J47" s="88"/>
    </row>
    <row r="48" spans="1:21" ht="15" customHeight="1" x14ac:dyDescent="0.2">
      <c r="A48" s="88"/>
      <c r="B48" s="88"/>
      <c r="C48" s="88"/>
      <c r="D48" s="88"/>
      <c r="E48" s="88"/>
      <c r="F48" s="88"/>
      <c r="G48" s="88"/>
      <c r="H48" s="88"/>
      <c r="I48" s="88"/>
      <c r="J48" s="88"/>
    </row>
    <row r="49" spans="1:10" ht="15" customHeight="1" x14ac:dyDescent="0.2">
      <c r="A49" s="88"/>
      <c r="B49" s="88"/>
      <c r="C49" s="88"/>
      <c r="D49" s="88"/>
      <c r="E49" s="88"/>
      <c r="F49" s="88"/>
      <c r="G49" s="88"/>
      <c r="H49" s="88"/>
      <c r="I49" s="88"/>
      <c r="J49" s="88"/>
    </row>
    <row r="50" spans="1:10" ht="15" customHeight="1" x14ac:dyDescent="0.2">
      <c r="A50" s="88"/>
      <c r="B50" s="88"/>
      <c r="C50" s="88"/>
      <c r="D50" s="88"/>
      <c r="E50" s="88"/>
      <c r="F50" s="88"/>
      <c r="G50" s="88"/>
      <c r="H50" s="88"/>
      <c r="I50" s="88"/>
      <c r="J50" s="88"/>
    </row>
    <row r="51" spans="1:10" ht="15" customHeight="1" x14ac:dyDescent="0.2">
      <c r="A51" s="88"/>
      <c r="B51" s="88"/>
      <c r="C51" s="88"/>
      <c r="D51" s="88"/>
      <c r="E51" s="88"/>
      <c r="F51" s="88"/>
      <c r="G51" s="88"/>
      <c r="H51" s="88"/>
      <c r="I51" s="88"/>
      <c r="J51" s="88"/>
    </row>
    <row r="52" spans="1:10" ht="15" customHeight="1" x14ac:dyDescent="0.2">
      <c r="A52" s="88"/>
      <c r="B52" s="88"/>
      <c r="C52" s="88"/>
      <c r="D52" s="88"/>
      <c r="E52" s="88"/>
      <c r="F52" s="88"/>
      <c r="G52" s="88"/>
      <c r="H52" s="88"/>
      <c r="I52" s="88"/>
      <c r="J52" s="88"/>
    </row>
    <row r="53" spans="1:10" ht="15" customHeight="1" x14ac:dyDescent="0.2"/>
    <row r="54" spans="1:10" ht="15" customHeight="1" x14ac:dyDescent="0.2"/>
    <row r="55" spans="1:10" ht="15" customHeight="1" x14ac:dyDescent="0.2"/>
    <row r="56" spans="1:10" ht="15" customHeight="1" x14ac:dyDescent="0.2"/>
    <row r="57" spans="1:10" ht="15" customHeight="1" x14ac:dyDescent="0.2"/>
    <row r="58" spans="1:10" ht="15" customHeight="1" x14ac:dyDescent="0.2"/>
    <row r="59" spans="1:10" ht="15" customHeight="1" x14ac:dyDescent="0.2"/>
    <row r="60" spans="1:10" ht="15" customHeight="1" x14ac:dyDescent="0.2"/>
    <row r="61" spans="1:10" ht="15" customHeight="1" x14ac:dyDescent="0.2"/>
    <row r="62" spans="1:10" ht="15" customHeight="1" x14ac:dyDescent="0.2"/>
    <row r="63" spans="1:10" ht="15" customHeight="1" x14ac:dyDescent="0.2"/>
    <row r="64" spans="1:10" ht="15" customHeight="1" x14ac:dyDescent="0.2"/>
    <row r="65" ht="15" customHeight="1" x14ac:dyDescent="0.2"/>
    <row r="66" ht="15" customHeight="1" x14ac:dyDescent="0.2"/>
    <row r="67" ht="15" customHeight="1" x14ac:dyDescent="0.2"/>
    <row r="68" ht="15" customHeight="1" x14ac:dyDescent="0.2"/>
    <row r="69" ht="15" customHeight="1" x14ac:dyDescent="0.2"/>
    <row r="70" ht="15" customHeight="1" x14ac:dyDescent="0.2"/>
    <row r="71" ht="15" customHeight="1" x14ac:dyDescent="0.2"/>
    <row r="72" ht="15" customHeight="1" x14ac:dyDescent="0.2"/>
    <row r="73" ht="15" customHeight="1" x14ac:dyDescent="0.2"/>
    <row r="74" ht="15" customHeight="1" x14ac:dyDescent="0.2"/>
    <row r="75" ht="15" customHeight="1" x14ac:dyDescent="0.2"/>
    <row r="76" ht="15" customHeight="1" x14ac:dyDescent="0.2"/>
    <row r="77" ht="15" customHeight="1" x14ac:dyDescent="0.2"/>
    <row r="78" ht="15" customHeight="1" x14ac:dyDescent="0.2"/>
    <row r="79" ht="15" customHeight="1" x14ac:dyDescent="0.2"/>
    <row r="80" ht="15" customHeight="1" x14ac:dyDescent="0.2"/>
    <row r="81" ht="15" customHeight="1" x14ac:dyDescent="0.2"/>
    <row r="82" ht="15" customHeight="1" x14ac:dyDescent="0.2"/>
    <row r="83" ht="15" customHeight="1" x14ac:dyDescent="0.2"/>
    <row r="84" ht="15" customHeight="1" x14ac:dyDescent="0.2"/>
    <row r="85" ht="15" customHeight="1" x14ac:dyDescent="0.2"/>
    <row r="86" ht="15" customHeight="1" x14ac:dyDescent="0.2"/>
    <row r="87" ht="15" customHeight="1" x14ac:dyDescent="0.2"/>
    <row r="88" ht="15" customHeight="1" x14ac:dyDescent="0.2"/>
    <row r="89" ht="15" customHeight="1" x14ac:dyDescent="0.2"/>
    <row r="90" ht="15" customHeight="1" x14ac:dyDescent="0.2"/>
    <row r="91" ht="15" customHeight="1" x14ac:dyDescent="0.2"/>
    <row r="92" ht="15" customHeight="1" x14ac:dyDescent="0.2"/>
    <row r="93" ht="15" customHeight="1" x14ac:dyDescent="0.2"/>
    <row r="94" ht="15" customHeight="1" x14ac:dyDescent="0.2"/>
    <row r="95" ht="15" customHeight="1" x14ac:dyDescent="0.2"/>
    <row r="96" ht="15" customHeight="1" x14ac:dyDescent="0.2"/>
    <row r="97" ht="15" customHeight="1" x14ac:dyDescent="0.2"/>
    <row r="98" ht="15" customHeight="1" x14ac:dyDescent="0.2"/>
    <row r="99" ht="15" customHeight="1" x14ac:dyDescent="0.2"/>
    <row r="100" ht="15" customHeight="1" x14ac:dyDescent="0.2"/>
    <row r="101" ht="15" customHeight="1" x14ac:dyDescent="0.2"/>
    <row r="102" ht="15" customHeight="1" x14ac:dyDescent="0.2"/>
    <row r="103" ht="15" customHeight="1" x14ac:dyDescent="0.2"/>
    <row r="104" ht="15" customHeight="1" x14ac:dyDescent="0.2"/>
    <row r="105" ht="15" customHeight="1" x14ac:dyDescent="0.2"/>
    <row r="106" ht="15" customHeight="1" x14ac:dyDescent="0.2"/>
    <row r="107" ht="15" customHeight="1" x14ac:dyDescent="0.2"/>
    <row r="108" ht="15" customHeight="1" x14ac:dyDescent="0.2"/>
    <row r="109" ht="15" customHeight="1" x14ac:dyDescent="0.2"/>
    <row r="110" ht="15" customHeight="1" x14ac:dyDescent="0.2"/>
    <row r="111" ht="15" customHeight="1" x14ac:dyDescent="0.2"/>
    <row r="112" ht="15" customHeight="1" x14ac:dyDescent="0.2"/>
    <row r="113" ht="15" customHeight="1" x14ac:dyDescent="0.2"/>
  </sheetData>
  <sheetProtection algorithmName="SHA-512" hashValue="aSatVi75XjyLS99PKkwf4Gcu4BA0cKSGReEy4Ua9Lvqv58bZiBtL25W0iL18GsT3wEL+pRtpna7BjFTr9puXNw==" saltValue="y7UhFf/4fnu8c/foU5CphQ==" spinCount="100000" sheet="1" objects="1" scenarios="1"/>
  <mergeCells count="29">
    <mergeCell ref="B7:I7"/>
    <mergeCell ref="C36:I36"/>
    <mergeCell ref="C37:I37"/>
    <mergeCell ref="C34:I34"/>
    <mergeCell ref="C27:I27"/>
    <mergeCell ref="B9:I9"/>
    <mergeCell ref="C28:I28"/>
    <mergeCell ref="C24:I24"/>
    <mergeCell ref="C25:I26"/>
    <mergeCell ref="B25:B26"/>
    <mergeCell ref="C13:I13"/>
    <mergeCell ref="C14:I14"/>
    <mergeCell ref="C15:I15"/>
    <mergeCell ref="C16:I16"/>
    <mergeCell ref="C17:I17"/>
    <mergeCell ref="C43:I43"/>
    <mergeCell ref="C46:I46"/>
    <mergeCell ref="C47:I47"/>
    <mergeCell ref="C18:I18"/>
    <mergeCell ref="C19:I19"/>
    <mergeCell ref="C41:I41"/>
    <mergeCell ref="C42:I42"/>
    <mergeCell ref="C38:I38"/>
    <mergeCell ref="C31:I31"/>
    <mergeCell ref="C35:I35"/>
    <mergeCell ref="C33:I33"/>
    <mergeCell ref="C30:I30"/>
    <mergeCell ref="C32:I32"/>
    <mergeCell ref="C29:I29"/>
  </mergeCells>
  <pageMargins left="0.7" right="0.7" top="0.75" bottom="0.75" header="0.3" footer="0.3"/>
  <pageSetup scale="59" orientation="portrait" r:id="rId1"/>
  <rowBreaks count="1" manualBreakCount="1">
    <brk id="31" max="9" man="1"/>
  </rowBreaks>
  <colBreaks count="1" manualBreakCount="1">
    <brk id="10" max="1048575" man="1"/>
  </colBreaks>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DB4AB-6F5D-49C1-A9EC-7F08C3690DA4}">
  <sheetPr>
    <tabColor theme="8" tint="0.79998168889431442"/>
    <pageSetUpPr fitToPage="1"/>
  </sheetPr>
  <dimension ref="A1:K138"/>
  <sheetViews>
    <sheetView view="pageBreakPreview" zoomScaleNormal="121" zoomScaleSheetLayoutView="121" zoomScalePageLayoutView="121" workbookViewId="0">
      <selection activeCell="I15" sqref="I15:I22"/>
    </sheetView>
  </sheetViews>
  <sheetFormatPr baseColWidth="10" defaultColWidth="10.83203125" defaultRowHeight="15" x14ac:dyDescent="0.2"/>
  <cols>
    <col min="1" max="1" width="0.83203125" style="77" customWidth="1"/>
    <col min="2" max="2" width="3.33203125" style="76" customWidth="1"/>
    <col min="3" max="3" width="24.6640625" style="76" customWidth="1"/>
    <col min="4" max="4" width="45.1640625" style="145" customWidth="1"/>
    <col min="5" max="9" width="12.83203125" style="76" customWidth="1"/>
    <col min="10" max="10" width="45.83203125" style="76" customWidth="1"/>
    <col min="11" max="11" width="1.5" style="76" customWidth="1"/>
    <col min="12" max="16384" width="10.83203125" style="76"/>
  </cols>
  <sheetData>
    <row r="1" spans="2:11" ht="23" customHeight="1" x14ac:dyDescent="0.2">
      <c r="B1" s="363"/>
      <c r="C1" s="364"/>
      <c r="D1" s="366" t="s">
        <v>323</v>
      </c>
      <c r="E1" s="367"/>
      <c r="F1" s="367"/>
      <c r="G1" s="367"/>
      <c r="H1" s="367"/>
      <c r="I1" s="367"/>
      <c r="J1" s="146" t="s">
        <v>308</v>
      </c>
      <c r="K1" s="361"/>
    </row>
    <row r="2" spans="2:11" ht="23" customHeight="1" x14ac:dyDescent="0.2">
      <c r="B2" s="365"/>
      <c r="C2" s="317"/>
      <c r="D2" s="322"/>
      <c r="E2" s="322"/>
      <c r="F2" s="322"/>
      <c r="G2" s="322"/>
      <c r="H2" s="322"/>
      <c r="I2" s="322"/>
      <c r="J2" s="147" t="s">
        <v>322</v>
      </c>
      <c r="K2" s="361"/>
    </row>
    <row r="3" spans="2:11" ht="23" customHeight="1" x14ac:dyDescent="0.2">
      <c r="B3" s="365"/>
      <c r="C3" s="317"/>
      <c r="D3" s="322"/>
      <c r="E3" s="322"/>
      <c r="F3" s="322"/>
      <c r="G3" s="322"/>
      <c r="H3" s="322"/>
      <c r="I3" s="322"/>
      <c r="J3" s="147" t="s">
        <v>309</v>
      </c>
      <c r="K3" s="361"/>
    </row>
    <row r="4" spans="2:11" ht="23" customHeight="1" x14ac:dyDescent="0.2">
      <c r="B4" s="365"/>
      <c r="C4" s="317"/>
      <c r="D4" s="322"/>
      <c r="E4" s="322"/>
      <c r="F4" s="322"/>
      <c r="G4" s="322"/>
      <c r="H4" s="322"/>
      <c r="I4" s="322"/>
      <c r="J4" s="147" t="s">
        <v>310</v>
      </c>
      <c r="K4" s="361"/>
    </row>
    <row r="5" spans="2:11" ht="6" customHeight="1" thickBot="1" x14ac:dyDescent="0.25">
      <c r="B5" s="148"/>
      <c r="C5" s="117"/>
      <c r="D5" s="117"/>
      <c r="E5" s="117"/>
      <c r="F5" s="117"/>
      <c r="G5" s="117"/>
      <c r="H5" s="117"/>
      <c r="I5" s="117"/>
      <c r="J5" s="130"/>
      <c r="K5" s="361"/>
    </row>
    <row r="6" spans="2:11" ht="22" customHeight="1" x14ac:dyDescent="0.2">
      <c r="B6" s="374" t="s">
        <v>332</v>
      </c>
      <c r="C6" s="375"/>
      <c r="D6" s="375"/>
      <c r="E6" s="375"/>
      <c r="F6" s="375"/>
      <c r="G6" s="375"/>
      <c r="H6" s="375"/>
      <c r="I6" s="375"/>
      <c r="J6" s="376"/>
      <c r="K6" s="361"/>
    </row>
    <row r="7" spans="2:11" ht="15" customHeight="1" x14ac:dyDescent="0.2">
      <c r="B7" s="346" t="s">
        <v>187</v>
      </c>
      <c r="C7" s="347"/>
      <c r="D7" s="347"/>
      <c r="E7" s="347"/>
      <c r="F7" s="347"/>
      <c r="G7" s="347"/>
      <c r="H7" s="347"/>
      <c r="I7" s="347"/>
      <c r="J7" s="161">
        <v>5</v>
      </c>
      <c r="K7" s="361"/>
    </row>
    <row r="8" spans="2:11" ht="16" customHeight="1" x14ac:dyDescent="0.2">
      <c r="B8" s="348" t="s">
        <v>188</v>
      </c>
      <c r="C8" s="349"/>
      <c r="D8" s="349"/>
      <c r="E8" s="349"/>
      <c r="F8" s="349"/>
      <c r="G8" s="349"/>
      <c r="H8" s="349"/>
      <c r="I8" s="349"/>
      <c r="J8" s="161">
        <v>4</v>
      </c>
      <c r="K8" s="361"/>
    </row>
    <row r="9" spans="2:11" ht="16" customHeight="1" x14ac:dyDescent="0.2">
      <c r="B9" s="348" t="s">
        <v>173</v>
      </c>
      <c r="C9" s="349"/>
      <c r="D9" s="349"/>
      <c r="E9" s="349"/>
      <c r="F9" s="349"/>
      <c r="G9" s="349"/>
      <c r="H9" s="349"/>
      <c r="I9" s="349"/>
      <c r="J9" s="161">
        <v>3</v>
      </c>
      <c r="K9" s="361"/>
    </row>
    <row r="10" spans="2:11" ht="16" customHeight="1" x14ac:dyDescent="0.2">
      <c r="B10" s="348" t="s">
        <v>174</v>
      </c>
      <c r="C10" s="349"/>
      <c r="D10" s="349"/>
      <c r="E10" s="349"/>
      <c r="F10" s="349"/>
      <c r="G10" s="349"/>
      <c r="H10" s="349"/>
      <c r="I10" s="349"/>
      <c r="J10" s="161">
        <v>2</v>
      </c>
      <c r="K10" s="361"/>
    </row>
    <row r="11" spans="2:11" ht="8" customHeight="1" thickBot="1" x14ac:dyDescent="0.25">
      <c r="B11" s="148"/>
      <c r="C11" s="162"/>
      <c r="D11" s="163"/>
      <c r="E11" s="162"/>
      <c r="F11" s="162"/>
      <c r="G11" s="162"/>
      <c r="H11" s="162"/>
      <c r="I11" s="162"/>
      <c r="J11" s="136"/>
      <c r="K11" s="361"/>
    </row>
    <row r="12" spans="2:11" ht="33" customHeight="1" x14ac:dyDescent="0.2">
      <c r="B12" s="380" t="s">
        <v>189</v>
      </c>
      <c r="C12" s="381"/>
      <c r="D12" s="381" t="s">
        <v>190</v>
      </c>
      <c r="E12" s="381" t="s">
        <v>336</v>
      </c>
      <c r="F12" s="381"/>
      <c r="G12" s="381"/>
      <c r="H12" s="386" t="s">
        <v>333</v>
      </c>
      <c r="I12" s="389" t="s">
        <v>334</v>
      </c>
      <c r="J12" s="377" t="s">
        <v>191</v>
      </c>
      <c r="K12" s="361"/>
    </row>
    <row r="13" spans="2:11" ht="27.75" customHeight="1" x14ac:dyDescent="0.2">
      <c r="B13" s="382"/>
      <c r="C13" s="383"/>
      <c r="D13" s="383"/>
      <c r="E13" s="149" t="s">
        <v>192</v>
      </c>
      <c r="F13" s="149" t="s">
        <v>193</v>
      </c>
      <c r="G13" s="149" t="s">
        <v>194</v>
      </c>
      <c r="H13" s="387"/>
      <c r="I13" s="390"/>
      <c r="J13" s="378"/>
      <c r="K13" s="361"/>
    </row>
    <row r="14" spans="2:11" ht="15.75" customHeight="1" x14ac:dyDescent="0.2">
      <c r="B14" s="384"/>
      <c r="C14" s="385"/>
      <c r="D14" s="385"/>
      <c r="E14" s="150">
        <v>0.6</v>
      </c>
      <c r="F14" s="150">
        <v>0.2</v>
      </c>
      <c r="G14" s="150">
        <v>0.2</v>
      </c>
      <c r="H14" s="388"/>
      <c r="I14" s="390"/>
      <c r="J14" s="379"/>
      <c r="K14" s="361"/>
    </row>
    <row r="15" spans="2:11" ht="51" customHeight="1" x14ac:dyDescent="0.2">
      <c r="B15" s="350">
        <v>1</v>
      </c>
      <c r="C15" s="351" t="s">
        <v>195</v>
      </c>
      <c r="D15" s="151" t="s">
        <v>317</v>
      </c>
      <c r="E15" s="86"/>
      <c r="F15" s="86"/>
      <c r="G15" s="86"/>
      <c r="H15" s="358"/>
      <c r="I15" s="359">
        <f>SUM(E22:G22)</f>
        <v>0</v>
      </c>
      <c r="J15" s="370"/>
      <c r="K15" s="361"/>
    </row>
    <row r="16" spans="2:11" ht="51" customHeight="1" x14ac:dyDescent="0.2">
      <c r="B16" s="350"/>
      <c r="C16" s="351"/>
      <c r="D16" s="151" t="s">
        <v>316</v>
      </c>
      <c r="E16" s="86"/>
      <c r="F16" s="86"/>
      <c r="G16" s="86"/>
      <c r="H16" s="358"/>
      <c r="I16" s="359"/>
      <c r="J16" s="370"/>
      <c r="K16" s="361"/>
    </row>
    <row r="17" spans="2:11" ht="51" customHeight="1" x14ac:dyDescent="0.2">
      <c r="B17" s="350"/>
      <c r="C17" s="351"/>
      <c r="D17" s="151" t="s">
        <v>318</v>
      </c>
      <c r="E17" s="86"/>
      <c r="F17" s="86"/>
      <c r="G17" s="86"/>
      <c r="H17" s="358"/>
      <c r="I17" s="359"/>
      <c r="J17" s="370"/>
      <c r="K17" s="361"/>
    </row>
    <row r="18" spans="2:11" ht="51" customHeight="1" x14ac:dyDescent="0.2">
      <c r="B18" s="350"/>
      <c r="C18" s="351"/>
      <c r="D18" s="151" t="s">
        <v>319</v>
      </c>
      <c r="E18" s="86"/>
      <c r="F18" s="86"/>
      <c r="G18" s="86"/>
      <c r="H18" s="358"/>
      <c r="I18" s="359"/>
      <c r="J18" s="370"/>
      <c r="K18" s="361"/>
    </row>
    <row r="19" spans="2:11" ht="51" customHeight="1" x14ac:dyDescent="0.2">
      <c r="B19" s="350"/>
      <c r="C19" s="351"/>
      <c r="D19" s="151" t="s">
        <v>320</v>
      </c>
      <c r="E19" s="86"/>
      <c r="F19" s="86"/>
      <c r="G19" s="86"/>
      <c r="H19" s="358"/>
      <c r="I19" s="359"/>
      <c r="J19" s="370"/>
      <c r="K19" s="361"/>
    </row>
    <row r="20" spans="2:11" ht="51" customHeight="1" x14ac:dyDescent="0.2">
      <c r="B20" s="350"/>
      <c r="C20" s="351"/>
      <c r="D20" s="151" t="s">
        <v>321</v>
      </c>
      <c r="E20" s="86"/>
      <c r="F20" s="86"/>
      <c r="G20" s="86"/>
      <c r="H20" s="358"/>
      <c r="I20" s="359"/>
      <c r="J20" s="370"/>
      <c r="K20" s="361"/>
    </row>
    <row r="21" spans="2:11" ht="51" customHeight="1" x14ac:dyDescent="0.2">
      <c r="B21" s="350"/>
      <c r="C21" s="351"/>
      <c r="D21" s="151" t="s">
        <v>196</v>
      </c>
      <c r="E21" s="86"/>
      <c r="F21" s="86"/>
      <c r="G21" s="86"/>
      <c r="H21" s="358"/>
      <c r="I21" s="359"/>
      <c r="J21" s="370"/>
      <c r="K21" s="361"/>
    </row>
    <row r="22" spans="2:11" ht="24.75" customHeight="1" x14ac:dyDescent="0.2">
      <c r="B22" s="368" t="s">
        <v>197</v>
      </c>
      <c r="C22" s="369"/>
      <c r="D22" s="369"/>
      <c r="E22" s="152">
        <f>SUM(E15:E21)/5*60%</f>
        <v>0</v>
      </c>
      <c r="F22" s="152">
        <f>SUM(F15:F21)/5*20%</f>
        <v>0</v>
      </c>
      <c r="G22" s="152">
        <f>SUM(G15:G21)/5*20%</f>
        <v>0</v>
      </c>
      <c r="H22" s="358"/>
      <c r="I22" s="359"/>
      <c r="J22" s="370"/>
      <c r="K22" s="361"/>
    </row>
    <row r="23" spans="2:11" ht="51" customHeight="1" x14ac:dyDescent="0.2">
      <c r="B23" s="350">
        <v>2</v>
      </c>
      <c r="C23" s="351" t="s">
        <v>198</v>
      </c>
      <c r="D23" s="151" t="s">
        <v>199</v>
      </c>
      <c r="E23" s="85"/>
      <c r="F23" s="85"/>
      <c r="G23" s="85"/>
      <c r="H23" s="358"/>
      <c r="I23" s="359">
        <f>SUM(E28:G28)</f>
        <v>0</v>
      </c>
      <c r="J23" s="370"/>
      <c r="K23" s="361"/>
    </row>
    <row r="24" spans="2:11" ht="51" customHeight="1" x14ac:dyDescent="0.2">
      <c r="B24" s="350"/>
      <c r="C24" s="351"/>
      <c r="D24" s="151" t="s">
        <v>200</v>
      </c>
      <c r="E24" s="85"/>
      <c r="F24" s="85"/>
      <c r="G24" s="85"/>
      <c r="H24" s="358"/>
      <c r="I24" s="359"/>
      <c r="J24" s="370"/>
      <c r="K24" s="361"/>
    </row>
    <row r="25" spans="2:11" ht="51" customHeight="1" x14ac:dyDescent="0.2">
      <c r="B25" s="350"/>
      <c r="C25" s="351"/>
      <c r="D25" s="151" t="s">
        <v>201</v>
      </c>
      <c r="E25" s="85"/>
      <c r="F25" s="85"/>
      <c r="G25" s="85"/>
      <c r="H25" s="358"/>
      <c r="I25" s="359"/>
      <c r="J25" s="370"/>
      <c r="K25" s="361"/>
    </row>
    <row r="26" spans="2:11" ht="51" customHeight="1" x14ac:dyDescent="0.2">
      <c r="B26" s="350"/>
      <c r="C26" s="351"/>
      <c r="D26" s="151" t="s">
        <v>202</v>
      </c>
      <c r="E26" s="85"/>
      <c r="F26" s="85"/>
      <c r="G26" s="85"/>
      <c r="H26" s="358"/>
      <c r="I26" s="359"/>
      <c r="J26" s="370"/>
      <c r="K26" s="361"/>
    </row>
    <row r="27" spans="2:11" ht="51" customHeight="1" x14ac:dyDescent="0.2">
      <c r="B27" s="350"/>
      <c r="C27" s="351"/>
      <c r="D27" s="151" t="s">
        <v>203</v>
      </c>
      <c r="E27" s="85"/>
      <c r="F27" s="85"/>
      <c r="G27" s="85"/>
      <c r="H27" s="358"/>
      <c r="I27" s="359"/>
      <c r="J27" s="370"/>
      <c r="K27" s="361"/>
    </row>
    <row r="28" spans="2:11" ht="24.75" customHeight="1" x14ac:dyDescent="0.2">
      <c r="B28" s="368" t="s">
        <v>204</v>
      </c>
      <c r="C28" s="369"/>
      <c r="D28" s="369"/>
      <c r="E28" s="152">
        <f>SUM(E23:E27)/5*60%</f>
        <v>0</v>
      </c>
      <c r="F28" s="152">
        <f>SUM(F23:F27)/5*20%</f>
        <v>0</v>
      </c>
      <c r="G28" s="152">
        <f>SUM(G23:G27)/5*20%</f>
        <v>0</v>
      </c>
      <c r="H28" s="358"/>
      <c r="I28" s="359"/>
      <c r="J28" s="370"/>
      <c r="K28" s="361"/>
    </row>
    <row r="29" spans="2:11" ht="51" customHeight="1" x14ac:dyDescent="0.2">
      <c r="B29" s="350">
        <v>3</v>
      </c>
      <c r="C29" s="351" t="s">
        <v>205</v>
      </c>
      <c r="D29" s="151" t="s">
        <v>206</v>
      </c>
      <c r="E29" s="85"/>
      <c r="F29" s="85"/>
      <c r="G29" s="85"/>
      <c r="H29" s="232"/>
      <c r="I29" s="359">
        <f>SUM(E35:G35)</f>
        <v>0</v>
      </c>
      <c r="J29" s="370"/>
      <c r="K29" s="361"/>
    </row>
    <row r="30" spans="2:11" ht="52" customHeight="1" x14ac:dyDescent="0.2">
      <c r="B30" s="350"/>
      <c r="C30" s="351"/>
      <c r="D30" s="151" t="s">
        <v>207</v>
      </c>
      <c r="E30" s="85"/>
      <c r="F30" s="85"/>
      <c r="G30" s="85"/>
      <c r="H30" s="232"/>
      <c r="I30" s="359"/>
      <c r="J30" s="370"/>
      <c r="K30" s="361"/>
    </row>
    <row r="31" spans="2:11" ht="51" customHeight="1" x14ac:dyDescent="0.2">
      <c r="B31" s="350"/>
      <c r="C31" s="351"/>
      <c r="D31" s="151" t="s">
        <v>208</v>
      </c>
      <c r="E31" s="85"/>
      <c r="F31" s="85"/>
      <c r="G31" s="85"/>
      <c r="H31" s="232"/>
      <c r="I31" s="359"/>
      <c r="J31" s="370"/>
      <c r="K31" s="361"/>
    </row>
    <row r="32" spans="2:11" ht="51" customHeight="1" x14ac:dyDescent="0.2">
      <c r="B32" s="350"/>
      <c r="C32" s="351"/>
      <c r="D32" s="151" t="s">
        <v>209</v>
      </c>
      <c r="E32" s="85"/>
      <c r="F32" s="85"/>
      <c r="G32" s="85"/>
      <c r="H32" s="232"/>
      <c r="I32" s="359"/>
      <c r="J32" s="370"/>
      <c r="K32" s="361"/>
    </row>
    <row r="33" spans="2:11" ht="51" customHeight="1" x14ac:dyDescent="0.2">
      <c r="B33" s="350"/>
      <c r="C33" s="351"/>
      <c r="D33" s="151" t="s">
        <v>210</v>
      </c>
      <c r="E33" s="85"/>
      <c r="F33" s="85"/>
      <c r="G33" s="85"/>
      <c r="H33" s="232"/>
      <c r="I33" s="359"/>
      <c r="J33" s="370"/>
      <c r="K33" s="361"/>
    </row>
    <row r="34" spans="2:11" ht="51" customHeight="1" x14ac:dyDescent="0.2">
      <c r="B34" s="350"/>
      <c r="C34" s="351"/>
      <c r="D34" s="151" t="s">
        <v>211</v>
      </c>
      <c r="E34" s="85"/>
      <c r="F34" s="85"/>
      <c r="G34" s="85"/>
      <c r="H34" s="232"/>
      <c r="I34" s="359"/>
      <c r="J34" s="370"/>
      <c r="K34" s="361"/>
    </row>
    <row r="35" spans="2:11" ht="24.75" customHeight="1" x14ac:dyDescent="0.2">
      <c r="B35" s="368" t="s">
        <v>204</v>
      </c>
      <c r="C35" s="369"/>
      <c r="D35" s="369"/>
      <c r="E35" s="152">
        <f>SUM(E29:E34)/5*60%</f>
        <v>0</v>
      </c>
      <c r="F35" s="152">
        <f>SUM(F29:F34)/5*20%</f>
        <v>0</v>
      </c>
      <c r="G35" s="152">
        <f>SUM(G29:G34)/5*20%</f>
        <v>0</v>
      </c>
      <c r="H35" s="232"/>
      <c r="I35" s="359"/>
      <c r="J35" s="370"/>
      <c r="K35" s="361"/>
    </row>
    <row r="36" spans="2:11" ht="51" customHeight="1" x14ac:dyDescent="0.2">
      <c r="B36" s="350">
        <v>4</v>
      </c>
      <c r="C36" s="351" t="s">
        <v>212</v>
      </c>
      <c r="D36" s="151" t="s">
        <v>213</v>
      </c>
      <c r="E36" s="84"/>
      <c r="F36" s="84"/>
      <c r="G36" s="84"/>
      <c r="H36" s="352"/>
      <c r="I36" s="355">
        <f>SUM(E42:G42)</f>
        <v>0</v>
      </c>
      <c r="J36" s="373"/>
      <c r="K36" s="361"/>
    </row>
    <row r="37" spans="2:11" ht="51" customHeight="1" x14ac:dyDescent="0.2">
      <c r="B37" s="350"/>
      <c r="C37" s="351"/>
      <c r="D37" s="151" t="s">
        <v>214</v>
      </c>
      <c r="E37" s="84"/>
      <c r="F37" s="84"/>
      <c r="G37" s="84"/>
      <c r="H37" s="353"/>
      <c r="I37" s="356"/>
      <c r="J37" s="373"/>
      <c r="K37" s="361"/>
    </row>
    <row r="38" spans="2:11" ht="51" customHeight="1" x14ac:dyDescent="0.2">
      <c r="B38" s="350"/>
      <c r="C38" s="351"/>
      <c r="D38" s="151" t="s">
        <v>215</v>
      </c>
      <c r="E38" s="84"/>
      <c r="F38" s="84"/>
      <c r="G38" s="84"/>
      <c r="H38" s="353"/>
      <c r="I38" s="356"/>
      <c r="J38" s="373"/>
      <c r="K38" s="361"/>
    </row>
    <row r="39" spans="2:11" ht="51" customHeight="1" x14ac:dyDescent="0.2">
      <c r="B39" s="350"/>
      <c r="C39" s="351"/>
      <c r="D39" s="151" t="s">
        <v>216</v>
      </c>
      <c r="E39" s="84"/>
      <c r="F39" s="84"/>
      <c r="G39" s="84"/>
      <c r="H39" s="353"/>
      <c r="I39" s="356"/>
      <c r="J39" s="373"/>
      <c r="K39" s="361"/>
    </row>
    <row r="40" spans="2:11" ht="51" customHeight="1" x14ac:dyDescent="0.2">
      <c r="B40" s="350"/>
      <c r="C40" s="351"/>
      <c r="D40" s="151" t="s">
        <v>217</v>
      </c>
      <c r="E40" s="84"/>
      <c r="F40" s="84"/>
      <c r="G40" s="84"/>
      <c r="H40" s="353"/>
      <c r="I40" s="356"/>
      <c r="J40" s="373"/>
      <c r="K40" s="361"/>
    </row>
    <row r="41" spans="2:11" ht="51" customHeight="1" x14ac:dyDescent="0.2">
      <c r="B41" s="350"/>
      <c r="C41" s="351"/>
      <c r="D41" s="151" t="s">
        <v>218</v>
      </c>
      <c r="E41" s="84"/>
      <c r="F41" s="84"/>
      <c r="G41" s="84"/>
      <c r="H41" s="353"/>
      <c r="I41" s="356"/>
      <c r="J41" s="373"/>
      <c r="K41" s="361"/>
    </row>
    <row r="42" spans="2:11" ht="24.75" customHeight="1" x14ac:dyDescent="0.2">
      <c r="B42" s="368" t="s">
        <v>204</v>
      </c>
      <c r="C42" s="369"/>
      <c r="D42" s="369"/>
      <c r="E42" s="152">
        <f>SUM(E36:E41)/4*60%</f>
        <v>0</v>
      </c>
      <c r="F42" s="152">
        <f>SUM(F36:F41)/4*20%</f>
        <v>0</v>
      </c>
      <c r="G42" s="152">
        <f>SUM(G36:G41)/4*20%</f>
        <v>0</v>
      </c>
      <c r="H42" s="354"/>
      <c r="I42" s="357"/>
      <c r="J42" s="373"/>
      <c r="K42" s="361"/>
    </row>
    <row r="43" spans="2:11" ht="51" customHeight="1" x14ac:dyDescent="0.2">
      <c r="B43" s="350">
        <v>5</v>
      </c>
      <c r="C43" s="351" t="s">
        <v>219</v>
      </c>
      <c r="D43" s="151" t="s">
        <v>220</v>
      </c>
      <c r="E43" s="86"/>
      <c r="F43" s="86"/>
      <c r="G43" s="86"/>
      <c r="H43" s="358"/>
      <c r="I43" s="359">
        <f>SUM(E49:G49)</f>
        <v>0</v>
      </c>
      <c r="J43" s="370"/>
      <c r="K43" s="361"/>
    </row>
    <row r="44" spans="2:11" ht="51" customHeight="1" x14ac:dyDescent="0.2">
      <c r="B44" s="350"/>
      <c r="C44" s="351"/>
      <c r="D44" s="151" t="s">
        <v>221</v>
      </c>
      <c r="E44" s="86"/>
      <c r="F44" s="86"/>
      <c r="G44" s="86"/>
      <c r="H44" s="358"/>
      <c r="I44" s="359"/>
      <c r="J44" s="370"/>
      <c r="K44" s="361"/>
    </row>
    <row r="45" spans="2:11" ht="51" customHeight="1" x14ac:dyDescent="0.2">
      <c r="B45" s="350"/>
      <c r="C45" s="351"/>
      <c r="D45" s="151" t="s">
        <v>222</v>
      </c>
      <c r="E45" s="86"/>
      <c r="F45" s="86"/>
      <c r="G45" s="86"/>
      <c r="H45" s="358"/>
      <c r="I45" s="359"/>
      <c r="J45" s="370"/>
      <c r="K45" s="361"/>
    </row>
    <row r="46" spans="2:11" ht="51" customHeight="1" x14ac:dyDescent="0.2">
      <c r="B46" s="350"/>
      <c r="C46" s="351"/>
      <c r="D46" s="151" t="s">
        <v>223</v>
      </c>
      <c r="E46" s="86"/>
      <c r="F46" s="86"/>
      <c r="G46" s="86"/>
      <c r="H46" s="358"/>
      <c r="I46" s="359"/>
      <c r="J46" s="370"/>
      <c r="K46" s="361"/>
    </row>
    <row r="47" spans="2:11" ht="51" customHeight="1" x14ac:dyDescent="0.2">
      <c r="B47" s="350"/>
      <c r="C47" s="351"/>
      <c r="D47" s="151" t="s">
        <v>224</v>
      </c>
      <c r="E47" s="86"/>
      <c r="F47" s="86"/>
      <c r="G47" s="86"/>
      <c r="H47" s="358"/>
      <c r="I47" s="359"/>
      <c r="J47" s="370"/>
      <c r="K47" s="361"/>
    </row>
    <row r="48" spans="2:11" ht="51" customHeight="1" x14ac:dyDescent="0.2">
      <c r="B48" s="350"/>
      <c r="C48" s="351"/>
      <c r="D48" s="151" t="s">
        <v>225</v>
      </c>
      <c r="E48" s="86"/>
      <c r="F48" s="86"/>
      <c r="G48" s="86"/>
      <c r="H48" s="358"/>
      <c r="I48" s="359"/>
      <c r="J48" s="370"/>
      <c r="K48" s="361"/>
    </row>
    <row r="49" spans="2:11" ht="24.75" customHeight="1" x14ac:dyDescent="0.2">
      <c r="B49" s="368" t="s">
        <v>204</v>
      </c>
      <c r="C49" s="369"/>
      <c r="D49" s="369"/>
      <c r="E49" s="152">
        <f>SUM(E43:E48)/5*60%</f>
        <v>0</v>
      </c>
      <c r="F49" s="152">
        <f>SUM(F43:F48)/5*20%</f>
        <v>0</v>
      </c>
      <c r="G49" s="152">
        <f>SUM(G43:G48)/5*20%</f>
        <v>0</v>
      </c>
      <c r="H49" s="358"/>
      <c r="I49" s="359"/>
      <c r="J49" s="370"/>
      <c r="K49" s="361"/>
    </row>
    <row r="50" spans="2:11" ht="51" customHeight="1" x14ac:dyDescent="0.2">
      <c r="B50" s="350">
        <v>6</v>
      </c>
      <c r="C50" s="351" t="s">
        <v>226</v>
      </c>
      <c r="D50" s="151" t="s">
        <v>227</v>
      </c>
      <c r="E50" s="85"/>
      <c r="F50" s="85"/>
      <c r="G50" s="85"/>
      <c r="H50" s="358"/>
      <c r="I50" s="359">
        <f>SUM(E55:G55)</f>
        <v>0</v>
      </c>
      <c r="J50" s="370"/>
      <c r="K50" s="361"/>
    </row>
    <row r="51" spans="2:11" ht="51" customHeight="1" x14ac:dyDescent="0.2">
      <c r="B51" s="350"/>
      <c r="C51" s="351"/>
      <c r="D51" s="151" t="s">
        <v>228</v>
      </c>
      <c r="E51" s="85"/>
      <c r="F51" s="85"/>
      <c r="G51" s="85"/>
      <c r="H51" s="358"/>
      <c r="I51" s="359"/>
      <c r="J51" s="370"/>
      <c r="K51" s="361"/>
    </row>
    <row r="52" spans="2:11" ht="51" customHeight="1" x14ac:dyDescent="0.2">
      <c r="B52" s="350"/>
      <c r="C52" s="351"/>
      <c r="D52" s="151" t="s">
        <v>229</v>
      </c>
      <c r="E52" s="85"/>
      <c r="F52" s="85"/>
      <c r="G52" s="85"/>
      <c r="H52" s="358"/>
      <c r="I52" s="359"/>
      <c r="J52" s="370"/>
      <c r="K52" s="361"/>
    </row>
    <row r="53" spans="2:11" ht="51" customHeight="1" x14ac:dyDescent="0.2">
      <c r="B53" s="350"/>
      <c r="C53" s="351"/>
      <c r="D53" s="151" t="s">
        <v>230</v>
      </c>
      <c r="E53" s="85"/>
      <c r="F53" s="85"/>
      <c r="G53" s="85"/>
      <c r="H53" s="358"/>
      <c r="I53" s="359"/>
      <c r="J53" s="370"/>
      <c r="K53" s="361"/>
    </row>
    <row r="54" spans="2:11" ht="51" customHeight="1" x14ac:dyDescent="0.2">
      <c r="B54" s="350"/>
      <c r="C54" s="351"/>
      <c r="D54" s="151" t="s">
        <v>231</v>
      </c>
      <c r="E54" s="85"/>
      <c r="F54" s="85"/>
      <c r="G54" s="85"/>
      <c r="H54" s="358"/>
      <c r="I54" s="359"/>
      <c r="J54" s="370"/>
      <c r="K54" s="361"/>
    </row>
    <row r="55" spans="2:11" ht="24.75" customHeight="1" x14ac:dyDescent="0.2">
      <c r="B55" s="368" t="s">
        <v>204</v>
      </c>
      <c r="C55" s="369"/>
      <c r="D55" s="369"/>
      <c r="E55" s="152">
        <f>SUM(E50:E54)/6*60%</f>
        <v>0</v>
      </c>
      <c r="F55" s="152">
        <f>SUM(F50:F54)/6*20%</f>
        <v>0</v>
      </c>
      <c r="G55" s="152">
        <f>SUM(G50:G54)/6*20%</f>
        <v>0</v>
      </c>
      <c r="H55" s="358"/>
      <c r="I55" s="359"/>
      <c r="J55" s="370"/>
      <c r="K55" s="361"/>
    </row>
    <row r="56" spans="2:11" ht="51" customHeight="1" x14ac:dyDescent="0.2">
      <c r="B56" s="350">
        <v>7</v>
      </c>
      <c r="C56" s="351" t="s">
        <v>232</v>
      </c>
      <c r="D56" s="153" t="s">
        <v>233</v>
      </c>
      <c r="E56" s="85"/>
      <c r="F56" s="85"/>
      <c r="G56" s="85"/>
      <c r="H56" s="232"/>
      <c r="I56" s="355">
        <f>SUM(E60:G60)</f>
        <v>0</v>
      </c>
      <c r="J56" s="370"/>
      <c r="K56" s="361"/>
    </row>
    <row r="57" spans="2:11" ht="51" customHeight="1" x14ac:dyDescent="0.2">
      <c r="B57" s="350"/>
      <c r="C57" s="351"/>
      <c r="D57" s="153" t="s">
        <v>234</v>
      </c>
      <c r="E57" s="85"/>
      <c r="F57" s="85"/>
      <c r="G57" s="85"/>
      <c r="H57" s="232"/>
      <c r="I57" s="356"/>
      <c r="J57" s="370"/>
      <c r="K57" s="361"/>
    </row>
    <row r="58" spans="2:11" ht="51" customHeight="1" x14ac:dyDescent="0.2">
      <c r="B58" s="350"/>
      <c r="C58" s="351"/>
      <c r="D58" s="153" t="s">
        <v>235</v>
      </c>
      <c r="E58" s="85"/>
      <c r="F58" s="85"/>
      <c r="G58" s="85"/>
      <c r="H58" s="232"/>
      <c r="I58" s="356"/>
      <c r="J58" s="370"/>
      <c r="K58" s="361"/>
    </row>
    <row r="59" spans="2:11" ht="51" customHeight="1" x14ac:dyDescent="0.2">
      <c r="B59" s="350"/>
      <c r="C59" s="351"/>
      <c r="D59" s="153" t="s">
        <v>236</v>
      </c>
      <c r="E59" s="85"/>
      <c r="F59" s="85"/>
      <c r="G59" s="85"/>
      <c r="H59" s="232"/>
      <c r="I59" s="356"/>
      <c r="J59" s="370"/>
      <c r="K59" s="361"/>
    </row>
    <row r="60" spans="2:11" ht="24.75" customHeight="1" x14ac:dyDescent="0.2">
      <c r="B60" s="371" t="s">
        <v>204</v>
      </c>
      <c r="C60" s="372"/>
      <c r="D60" s="372"/>
      <c r="E60" s="152">
        <f>SUM(E56:E59)/4*60%</f>
        <v>0</v>
      </c>
      <c r="F60" s="152">
        <f>SUM(F56:F59)/4*20%</f>
        <v>0</v>
      </c>
      <c r="G60" s="152">
        <f>SUM(G56:G59)/4*20%</f>
        <v>0</v>
      </c>
      <c r="H60" s="232"/>
      <c r="I60" s="357"/>
      <c r="J60" s="370"/>
      <c r="K60" s="361"/>
    </row>
    <row r="61" spans="2:11" x14ac:dyDescent="0.2">
      <c r="B61" s="368" t="s">
        <v>237</v>
      </c>
      <c r="C61" s="369"/>
      <c r="D61" s="369"/>
      <c r="E61" s="154">
        <f>AVERAGE(E60,E55,E49,E42,E35,E28,E22)</f>
        <v>0</v>
      </c>
      <c r="F61" s="154">
        <f t="shared" ref="F61:G61" si="0">AVERAGE(F60,F55,F49,F42,F35,F28,F22)</f>
        <v>0</v>
      </c>
      <c r="G61" s="154">
        <f t="shared" si="0"/>
        <v>0</v>
      </c>
      <c r="H61" s="77"/>
      <c r="I61" s="77"/>
      <c r="J61" s="82"/>
      <c r="K61" s="361"/>
    </row>
    <row r="62" spans="2:11" ht="16" thickBot="1" x14ac:dyDescent="0.25">
      <c r="B62" s="148"/>
      <c r="C62" s="117"/>
      <c r="D62" s="164"/>
      <c r="E62" s="165"/>
      <c r="F62" s="165"/>
      <c r="G62" s="165"/>
      <c r="H62" s="117"/>
      <c r="I62" s="117"/>
      <c r="J62" s="130"/>
      <c r="K62" s="361"/>
    </row>
    <row r="63" spans="2:11" ht="18.75" customHeight="1" thickBot="1" x14ac:dyDescent="0.25">
      <c r="B63" s="155"/>
      <c r="C63" s="166"/>
      <c r="D63" s="167"/>
      <c r="E63" s="343" t="s">
        <v>335</v>
      </c>
      <c r="F63" s="344"/>
      <c r="G63" s="344"/>
      <c r="H63" s="345"/>
      <c r="I63" s="156">
        <f>AVERAGE(I15:I60)</f>
        <v>0</v>
      </c>
      <c r="J63" s="83">
        <f>I63/5*100%</f>
        <v>0</v>
      </c>
      <c r="K63" s="361"/>
    </row>
    <row r="64" spans="2:11" ht="13" customHeight="1" x14ac:dyDescent="0.2">
      <c r="B64" s="148"/>
      <c r="C64" s="117"/>
      <c r="D64" s="164"/>
      <c r="E64" s="117"/>
      <c r="F64" s="117"/>
      <c r="G64" s="117"/>
      <c r="H64" s="117"/>
      <c r="I64" s="117"/>
      <c r="J64" s="130"/>
      <c r="K64" s="361"/>
    </row>
    <row r="65" spans="1:11" ht="13" customHeight="1" x14ac:dyDescent="0.2">
      <c r="B65" s="148"/>
      <c r="C65" s="117"/>
      <c r="D65" s="164"/>
      <c r="E65" s="117"/>
      <c r="F65" s="362"/>
      <c r="G65" s="362"/>
      <c r="H65" s="362"/>
      <c r="I65" s="362"/>
      <c r="J65" s="360"/>
      <c r="K65" s="361"/>
    </row>
    <row r="66" spans="1:11" ht="30" customHeight="1" x14ac:dyDescent="0.2">
      <c r="B66" s="148"/>
      <c r="C66" s="137" t="s">
        <v>91</v>
      </c>
      <c r="D66" s="144"/>
      <c r="E66" s="157"/>
      <c r="F66" s="362"/>
      <c r="G66" s="362"/>
      <c r="H66" s="362"/>
      <c r="I66" s="362"/>
      <c r="J66" s="360"/>
      <c r="K66" s="361"/>
    </row>
    <row r="67" spans="1:11" ht="30" customHeight="1" x14ac:dyDescent="0.2">
      <c r="B67" s="148"/>
      <c r="C67" s="137" t="s">
        <v>92</v>
      </c>
      <c r="D67" s="144"/>
      <c r="E67" s="157"/>
      <c r="F67" s="224" t="s">
        <v>93</v>
      </c>
      <c r="G67" s="224"/>
      <c r="H67" s="224"/>
      <c r="I67" s="224"/>
      <c r="J67" s="138" t="s">
        <v>238</v>
      </c>
      <c r="K67" s="361"/>
    </row>
    <row r="68" spans="1:11" ht="30" customHeight="1" thickBot="1" x14ac:dyDescent="0.25">
      <c r="B68" s="159"/>
      <c r="C68" s="126"/>
      <c r="D68" s="126"/>
      <c r="E68" s="126"/>
      <c r="F68" s="341" t="s">
        <v>241</v>
      </c>
      <c r="G68" s="342"/>
      <c r="H68" s="342"/>
      <c r="I68" s="342"/>
      <c r="J68" s="168" t="s">
        <v>243</v>
      </c>
      <c r="K68" s="361"/>
    </row>
    <row r="69" spans="1:11" ht="9" customHeight="1" thickBot="1" x14ac:dyDescent="0.25">
      <c r="B69" s="159"/>
      <c r="C69" s="158"/>
      <c r="D69" s="158"/>
      <c r="E69" s="158"/>
      <c r="F69" s="126"/>
      <c r="G69" s="141"/>
      <c r="H69" s="141"/>
      <c r="I69" s="141"/>
      <c r="J69" s="117"/>
      <c r="K69" s="361"/>
    </row>
    <row r="70" spans="1:11" x14ac:dyDescent="0.2">
      <c r="A70" s="76"/>
    </row>
    <row r="71" spans="1:11" x14ac:dyDescent="0.2">
      <c r="A71" s="76"/>
    </row>
    <row r="72" spans="1:11" x14ac:dyDescent="0.2">
      <c r="A72" s="76"/>
    </row>
    <row r="73" spans="1:11" x14ac:dyDescent="0.2">
      <c r="A73" s="76"/>
    </row>
    <row r="74" spans="1:11" x14ac:dyDescent="0.2">
      <c r="A74" s="76"/>
    </row>
    <row r="75" spans="1:11" x14ac:dyDescent="0.2">
      <c r="A75" s="76"/>
    </row>
    <row r="76" spans="1:11" x14ac:dyDescent="0.2">
      <c r="A76" s="76"/>
    </row>
    <row r="77" spans="1:11" x14ac:dyDescent="0.2">
      <c r="A77" s="76"/>
    </row>
    <row r="78" spans="1:11" x14ac:dyDescent="0.2">
      <c r="A78" s="76"/>
    </row>
    <row r="79" spans="1:11" x14ac:dyDescent="0.2">
      <c r="A79" s="76"/>
    </row>
    <row r="80" spans="1:11" x14ac:dyDescent="0.2">
      <c r="A80" s="76"/>
    </row>
    <row r="81" spans="1:1" x14ac:dyDescent="0.2">
      <c r="A81" s="76"/>
    </row>
    <row r="82" spans="1:1" x14ac:dyDescent="0.2">
      <c r="A82" s="76"/>
    </row>
    <row r="83" spans="1:1" x14ac:dyDescent="0.2">
      <c r="A83" s="76"/>
    </row>
    <row r="84" spans="1:1" x14ac:dyDescent="0.2">
      <c r="A84" s="76"/>
    </row>
    <row r="85" spans="1:1" x14ac:dyDescent="0.2">
      <c r="A85" s="76"/>
    </row>
    <row r="86" spans="1:1" x14ac:dyDescent="0.2">
      <c r="A86" s="76"/>
    </row>
    <row r="87" spans="1:1" x14ac:dyDescent="0.2">
      <c r="A87" s="76"/>
    </row>
    <row r="88" spans="1:1" x14ac:dyDescent="0.2">
      <c r="A88" s="76"/>
    </row>
    <row r="89" spans="1:1" x14ac:dyDescent="0.2">
      <c r="A89" s="76"/>
    </row>
    <row r="90" spans="1:1" x14ac:dyDescent="0.2">
      <c r="A90" s="76"/>
    </row>
    <row r="91" spans="1:1" x14ac:dyDescent="0.2">
      <c r="A91" s="76"/>
    </row>
    <row r="92" spans="1:1" x14ac:dyDescent="0.2">
      <c r="A92" s="76"/>
    </row>
    <row r="93" spans="1:1" x14ac:dyDescent="0.2">
      <c r="A93" s="76"/>
    </row>
    <row r="94" spans="1:1" x14ac:dyDescent="0.2">
      <c r="A94" s="76"/>
    </row>
    <row r="95" spans="1:1" x14ac:dyDescent="0.2">
      <c r="A95" s="76"/>
    </row>
    <row r="96" spans="1:1" x14ac:dyDescent="0.2">
      <c r="A96" s="76"/>
    </row>
    <row r="97" spans="1:1" x14ac:dyDescent="0.2">
      <c r="A97" s="76"/>
    </row>
    <row r="98" spans="1:1" x14ac:dyDescent="0.2">
      <c r="A98" s="76"/>
    </row>
    <row r="99" spans="1:1" x14ac:dyDescent="0.2">
      <c r="A99" s="76"/>
    </row>
    <row r="100" spans="1:1" x14ac:dyDescent="0.2">
      <c r="A100" s="76"/>
    </row>
    <row r="101" spans="1:1" x14ac:dyDescent="0.2">
      <c r="A101" s="76"/>
    </row>
    <row r="102" spans="1:1" x14ac:dyDescent="0.2">
      <c r="A102" s="76"/>
    </row>
    <row r="103" spans="1:1" x14ac:dyDescent="0.2">
      <c r="A103" s="76"/>
    </row>
    <row r="104" spans="1:1" x14ac:dyDescent="0.2">
      <c r="A104" s="76"/>
    </row>
    <row r="105" spans="1:1" x14ac:dyDescent="0.2">
      <c r="A105" s="76"/>
    </row>
    <row r="106" spans="1:1" x14ac:dyDescent="0.2">
      <c r="A106" s="76"/>
    </row>
    <row r="107" spans="1:1" x14ac:dyDescent="0.2">
      <c r="A107" s="76"/>
    </row>
    <row r="108" spans="1:1" x14ac:dyDescent="0.2">
      <c r="A108" s="76"/>
    </row>
    <row r="109" spans="1:1" x14ac:dyDescent="0.2">
      <c r="A109" s="76"/>
    </row>
    <row r="110" spans="1:1" x14ac:dyDescent="0.2">
      <c r="A110" s="76"/>
    </row>
    <row r="111" spans="1:1" x14ac:dyDescent="0.2">
      <c r="A111" s="76"/>
    </row>
    <row r="112" spans="1:1" x14ac:dyDescent="0.2">
      <c r="A112" s="76"/>
    </row>
    <row r="113" spans="1:1" x14ac:dyDescent="0.2">
      <c r="A113" s="76"/>
    </row>
    <row r="114" spans="1:1" x14ac:dyDescent="0.2">
      <c r="A114" s="76"/>
    </row>
    <row r="115" spans="1:1" x14ac:dyDescent="0.2">
      <c r="A115" s="76"/>
    </row>
    <row r="116" spans="1:1" x14ac:dyDescent="0.2">
      <c r="A116" s="76"/>
    </row>
    <row r="117" spans="1:1" x14ac:dyDescent="0.2">
      <c r="A117" s="76"/>
    </row>
    <row r="118" spans="1:1" x14ac:dyDescent="0.2">
      <c r="A118" s="76"/>
    </row>
    <row r="119" spans="1:1" x14ac:dyDescent="0.2">
      <c r="A119" s="76"/>
    </row>
    <row r="120" spans="1:1" x14ac:dyDescent="0.2">
      <c r="A120" s="76"/>
    </row>
    <row r="121" spans="1:1" x14ac:dyDescent="0.2">
      <c r="A121" s="76"/>
    </row>
    <row r="122" spans="1:1" x14ac:dyDescent="0.2">
      <c r="A122" s="76"/>
    </row>
    <row r="123" spans="1:1" x14ac:dyDescent="0.2">
      <c r="A123" s="76"/>
    </row>
    <row r="124" spans="1:1" x14ac:dyDescent="0.2">
      <c r="A124" s="76"/>
    </row>
    <row r="125" spans="1:1" x14ac:dyDescent="0.2">
      <c r="A125" s="76"/>
    </row>
    <row r="126" spans="1:1" x14ac:dyDescent="0.2">
      <c r="A126" s="76"/>
    </row>
    <row r="127" spans="1:1" x14ac:dyDescent="0.2">
      <c r="A127" s="76"/>
    </row>
    <row r="128" spans="1:1" x14ac:dyDescent="0.2">
      <c r="A128" s="76"/>
    </row>
    <row r="129" spans="1:1" x14ac:dyDescent="0.2">
      <c r="A129" s="76"/>
    </row>
    <row r="130" spans="1:1" x14ac:dyDescent="0.2">
      <c r="A130" s="76"/>
    </row>
    <row r="131" spans="1:1" x14ac:dyDescent="0.2">
      <c r="A131" s="76"/>
    </row>
    <row r="132" spans="1:1" x14ac:dyDescent="0.2">
      <c r="A132" s="76"/>
    </row>
    <row r="133" spans="1:1" x14ac:dyDescent="0.2">
      <c r="A133" s="76"/>
    </row>
    <row r="134" spans="1:1" x14ac:dyDescent="0.2">
      <c r="A134" s="76"/>
    </row>
    <row r="135" spans="1:1" x14ac:dyDescent="0.2">
      <c r="A135" s="76"/>
    </row>
    <row r="136" spans="1:1" x14ac:dyDescent="0.2">
      <c r="A136" s="76"/>
    </row>
    <row r="137" spans="1:1" x14ac:dyDescent="0.2">
      <c r="A137" s="76"/>
    </row>
    <row r="138" spans="1:1" x14ac:dyDescent="0.2">
      <c r="A138" s="76"/>
    </row>
  </sheetData>
  <sheetProtection algorithmName="SHA-512" hashValue="4/ZnU7G3ytVV/pT15C83sWR9DHXC8ZM31tJanBq5l3qfOvVPqjozJ/LRsYLE2ccVTDTYq/7Kyaf9WYUC1wKOww==" saltValue="+XhdUOBtyxH1Q/G/gUJ7hQ==" spinCount="100000" sheet="1" insertHyperlinks="0" pivotTables="0"/>
  <mergeCells count="62">
    <mergeCell ref="B6:J6"/>
    <mergeCell ref="J23:J28"/>
    <mergeCell ref="B28:D28"/>
    <mergeCell ref="J12:J14"/>
    <mergeCell ref="B15:B21"/>
    <mergeCell ref="C15:C21"/>
    <mergeCell ref="H15:H22"/>
    <mergeCell ref="I15:I22"/>
    <mergeCell ref="J15:J22"/>
    <mergeCell ref="B22:D22"/>
    <mergeCell ref="B12:C14"/>
    <mergeCell ref="D12:D14"/>
    <mergeCell ref="E12:G12"/>
    <mergeCell ref="H12:H14"/>
    <mergeCell ref="I12:I14"/>
    <mergeCell ref="J36:J42"/>
    <mergeCell ref="B42:D42"/>
    <mergeCell ref="B29:B34"/>
    <mergeCell ref="C29:C34"/>
    <mergeCell ref="H29:H35"/>
    <mergeCell ref="I29:I35"/>
    <mergeCell ref="J29:J35"/>
    <mergeCell ref="B35:D35"/>
    <mergeCell ref="J50:J55"/>
    <mergeCell ref="B55:D55"/>
    <mergeCell ref="B43:B48"/>
    <mergeCell ref="C43:C48"/>
    <mergeCell ref="H43:H49"/>
    <mergeCell ref="I43:I49"/>
    <mergeCell ref="J43:J49"/>
    <mergeCell ref="B49:D49"/>
    <mergeCell ref="J65:J66"/>
    <mergeCell ref="K1:K69"/>
    <mergeCell ref="F65:I66"/>
    <mergeCell ref="B1:C4"/>
    <mergeCell ref="D1:I4"/>
    <mergeCell ref="B61:D61"/>
    <mergeCell ref="B56:B59"/>
    <mergeCell ref="C56:C59"/>
    <mergeCell ref="H56:H60"/>
    <mergeCell ref="I56:I60"/>
    <mergeCell ref="J56:J60"/>
    <mergeCell ref="B60:D60"/>
    <mergeCell ref="B50:B54"/>
    <mergeCell ref="C50:C54"/>
    <mergeCell ref="H50:H55"/>
    <mergeCell ref="I50:I55"/>
    <mergeCell ref="F67:I67"/>
    <mergeCell ref="F68:I68"/>
    <mergeCell ref="E63:H63"/>
    <mergeCell ref="B7:I7"/>
    <mergeCell ref="B8:I8"/>
    <mergeCell ref="B9:I9"/>
    <mergeCell ref="B10:I10"/>
    <mergeCell ref="B36:B41"/>
    <mergeCell ref="C36:C41"/>
    <mergeCell ref="H36:H42"/>
    <mergeCell ref="I36:I42"/>
    <mergeCell ref="B23:B27"/>
    <mergeCell ref="C23:C27"/>
    <mergeCell ref="H23:H28"/>
    <mergeCell ref="I23:I28"/>
  </mergeCells>
  <dataValidations count="2">
    <dataValidation type="whole" showInputMessage="1" showErrorMessage="1" sqref="E15:G21 E23:G27 E29:G34 E36:G41 E43:G48 E50:G54" xr:uid="{F5CD761E-789C-4136-86C4-2E6A454C0AAF}">
      <formula1>1</formula1>
      <formula2>5</formula2>
    </dataValidation>
    <dataValidation type="whole" allowBlank="1" showInputMessage="1" showErrorMessage="1" sqref="E56:G59" xr:uid="{D3A3082A-203E-4217-A65D-2E879E156633}">
      <formula1>1</formula1>
      <formula2>5</formula2>
    </dataValidation>
  </dataValidations>
  <pageMargins left="0.7" right="0.7" top="0.75" bottom="0.75" header="0.3" footer="0.3"/>
  <pageSetup paperSize="120" scale="28" orientation="portrait"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CD2F1B-0368-452A-802D-9B6E65CD35DB}">
  <dimension ref="A1:K123"/>
  <sheetViews>
    <sheetView view="pageBreakPreview" topLeftCell="A10" zoomScaleSheetLayoutView="100" workbookViewId="0">
      <selection activeCell="G10" sqref="G10"/>
    </sheetView>
  </sheetViews>
  <sheetFormatPr baseColWidth="10" defaultColWidth="10.83203125" defaultRowHeight="16" x14ac:dyDescent="0.2"/>
  <cols>
    <col min="1" max="1" width="2.83203125" style="98" customWidth="1"/>
    <col min="2" max="2" width="20.1640625" style="98" customWidth="1"/>
    <col min="3" max="6" width="10.83203125" style="98"/>
    <col min="7" max="7" width="17.83203125" style="98" customWidth="1"/>
    <col min="8" max="8" width="3.1640625" style="98" customWidth="1"/>
    <col min="9" max="9" width="3.5" style="98" customWidth="1"/>
    <col min="10" max="10" width="37.83203125" style="98" customWidth="1"/>
    <col min="11" max="11" width="15.33203125" style="98" customWidth="1"/>
    <col min="12" max="14" width="10.83203125" style="98"/>
    <col min="15" max="15" width="11.5" style="98" customWidth="1"/>
    <col min="16" max="17" width="10.83203125" style="98"/>
    <col min="18" max="18" width="17.83203125" style="98" customWidth="1"/>
    <col min="19" max="19" width="3.33203125" style="98" customWidth="1"/>
    <col min="20" max="16384" width="10.83203125" style="98"/>
  </cols>
  <sheetData>
    <row r="1" spans="1:11" x14ac:dyDescent="0.2">
      <c r="A1" s="97"/>
      <c r="B1" s="97"/>
      <c r="C1" s="97"/>
      <c r="D1" s="97"/>
      <c r="E1" s="97"/>
      <c r="F1" s="97"/>
      <c r="G1" s="97"/>
      <c r="H1" s="97"/>
      <c r="I1" s="97"/>
      <c r="J1" s="97"/>
    </row>
    <row r="2" spans="1:11" ht="44" customHeight="1" x14ac:dyDescent="0.2">
      <c r="A2" s="97"/>
      <c r="B2" s="97"/>
      <c r="C2" s="97"/>
      <c r="D2" s="97"/>
      <c r="E2" s="97"/>
      <c r="F2" s="97"/>
      <c r="G2" s="97"/>
      <c r="H2" s="97"/>
      <c r="I2" s="97"/>
      <c r="J2" s="97"/>
    </row>
    <row r="3" spans="1:11" ht="19" customHeight="1" x14ac:dyDescent="0.25">
      <c r="A3" s="97"/>
      <c r="B3" s="405"/>
      <c r="C3" s="405"/>
      <c r="D3" s="405"/>
      <c r="E3" s="405"/>
      <c r="F3" s="405"/>
      <c r="G3" s="405"/>
      <c r="H3" s="405"/>
      <c r="I3" s="405"/>
      <c r="J3" s="405"/>
    </row>
    <row r="4" spans="1:11" ht="24.75" customHeight="1" x14ac:dyDescent="0.2">
      <c r="A4" s="97"/>
      <c r="B4" s="406" t="s">
        <v>242</v>
      </c>
      <c r="C4" s="406"/>
      <c r="D4" s="406"/>
      <c r="E4" s="406"/>
      <c r="F4" s="406"/>
      <c r="G4" s="406"/>
      <c r="H4" s="406"/>
      <c r="I4" s="406"/>
      <c r="J4" s="406"/>
      <c r="K4" s="99"/>
    </row>
    <row r="5" spans="1:11" ht="17" thickBot="1" x14ac:dyDescent="0.25">
      <c r="A5" s="97"/>
      <c r="B5" s="100"/>
      <c r="C5" s="100"/>
      <c r="D5" s="100"/>
      <c r="E5" s="100"/>
      <c r="F5" s="100"/>
      <c r="G5" s="100"/>
      <c r="H5" s="100"/>
      <c r="I5" s="100"/>
      <c r="J5" s="100"/>
      <c r="K5" s="99"/>
    </row>
    <row r="6" spans="1:11" x14ac:dyDescent="0.2">
      <c r="A6" s="100"/>
      <c r="B6" s="407" t="s">
        <v>291</v>
      </c>
      <c r="C6" s="408"/>
      <c r="D6" s="408"/>
      <c r="E6" s="408"/>
      <c r="F6" s="408"/>
      <c r="G6" s="408"/>
      <c r="H6" s="408"/>
      <c r="I6" s="408"/>
      <c r="J6" s="409"/>
      <c r="K6" s="99"/>
    </row>
    <row r="7" spans="1:11" ht="67" customHeight="1" x14ac:dyDescent="0.2">
      <c r="A7" s="100"/>
      <c r="B7" s="410"/>
      <c r="C7" s="411"/>
      <c r="D7" s="411"/>
      <c r="E7" s="411"/>
      <c r="F7" s="411"/>
      <c r="G7" s="411"/>
      <c r="H7" s="411"/>
      <c r="I7" s="411"/>
      <c r="J7" s="412"/>
      <c r="K7" s="99"/>
    </row>
    <row r="8" spans="1:11" ht="35.25" customHeight="1" thickBot="1" x14ac:dyDescent="0.25">
      <c r="A8" s="100"/>
      <c r="B8" s="410"/>
      <c r="C8" s="411"/>
      <c r="D8" s="411"/>
      <c r="E8" s="411"/>
      <c r="F8" s="411"/>
      <c r="G8" s="411"/>
      <c r="H8" s="411"/>
      <c r="I8" s="411"/>
      <c r="J8" s="412"/>
      <c r="K8" s="99"/>
    </row>
    <row r="9" spans="1:11" ht="32.25" customHeight="1" thickBot="1" x14ac:dyDescent="0.25">
      <c r="A9" s="100"/>
      <c r="B9" s="103"/>
      <c r="C9" s="413" t="s">
        <v>169</v>
      </c>
      <c r="D9" s="414"/>
      <c r="E9" s="414"/>
      <c r="F9" s="415"/>
      <c r="G9" s="51" t="s">
        <v>170</v>
      </c>
      <c r="H9" s="100"/>
      <c r="I9" s="100"/>
      <c r="J9" s="104"/>
      <c r="K9" s="99"/>
    </row>
    <row r="10" spans="1:11" ht="82" customHeight="1" thickBot="1" x14ac:dyDescent="0.25">
      <c r="A10" s="100"/>
      <c r="B10" s="103"/>
      <c r="C10" s="328" t="s">
        <v>171</v>
      </c>
      <c r="D10" s="329"/>
      <c r="E10" s="329"/>
      <c r="F10" s="330"/>
      <c r="G10" s="105">
        <v>5</v>
      </c>
      <c r="H10" s="100"/>
      <c r="I10" s="100"/>
      <c r="J10" s="104"/>
      <c r="K10" s="99"/>
    </row>
    <row r="11" spans="1:11" ht="26.25" customHeight="1" x14ac:dyDescent="0.2">
      <c r="A11" s="100"/>
      <c r="B11" s="103"/>
      <c r="C11" s="331" t="s">
        <v>172</v>
      </c>
      <c r="D11" s="332"/>
      <c r="E11" s="332"/>
      <c r="F11" s="333"/>
      <c r="G11" s="419">
        <v>4</v>
      </c>
      <c r="H11" s="100"/>
      <c r="I11" s="100"/>
      <c r="J11" s="104"/>
      <c r="K11" s="99"/>
    </row>
    <row r="12" spans="1:11" ht="38.25" customHeight="1" thickBot="1" x14ac:dyDescent="0.25">
      <c r="A12" s="100"/>
      <c r="B12" s="103"/>
      <c r="C12" s="416"/>
      <c r="D12" s="417"/>
      <c r="E12" s="417"/>
      <c r="F12" s="418"/>
      <c r="G12" s="420"/>
      <c r="H12" s="100"/>
      <c r="I12" s="100"/>
      <c r="J12" s="104"/>
      <c r="K12" s="99"/>
    </row>
    <row r="13" spans="1:11" ht="66.75" customHeight="1" x14ac:dyDescent="0.2">
      <c r="A13" s="100"/>
      <c r="B13" s="103"/>
      <c r="C13" s="331" t="s">
        <v>173</v>
      </c>
      <c r="D13" s="332"/>
      <c r="E13" s="332"/>
      <c r="F13" s="333"/>
      <c r="G13" s="419">
        <v>3</v>
      </c>
      <c r="H13" s="100"/>
      <c r="I13" s="100"/>
      <c r="J13" s="104"/>
      <c r="K13" s="99"/>
    </row>
    <row r="14" spans="1:11" ht="14" customHeight="1" thickBot="1" x14ac:dyDescent="0.25">
      <c r="A14" s="100"/>
      <c r="B14" s="103"/>
      <c r="C14" s="416"/>
      <c r="D14" s="417"/>
      <c r="E14" s="417"/>
      <c r="F14" s="418"/>
      <c r="G14" s="420"/>
      <c r="H14" s="100"/>
      <c r="I14" s="100"/>
      <c r="J14" s="104"/>
      <c r="K14" s="99"/>
    </row>
    <row r="15" spans="1:11" ht="51.75" customHeight="1" thickBot="1" x14ac:dyDescent="0.25">
      <c r="A15" s="100"/>
      <c r="B15" s="103"/>
      <c r="C15" s="328" t="s">
        <v>174</v>
      </c>
      <c r="D15" s="329"/>
      <c r="E15" s="329"/>
      <c r="F15" s="330"/>
      <c r="G15" s="105">
        <v>2</v>
      </c>
      <c r="H15" s="100"/>
      <c r="I15" s="100"/>
      <c r="J15" s="104"/>
      <c r="K15" s="99"/>
    </row>
    <row r="16" spans="1:11" ht="61.5" customHeight="1" thickBot="1" x14ac:dyDescent="0.25">
      <c r="A16" s="100"/>
      <c r="B16" s="106"/>
      <c r="C16" s="328" t="s">
        <v>175</v>
      </c>
      <c r="D16" s="329"/>
      <c r="E16" s="329"/>
      <c r="F16" s="330"/>
      <c r="G16" s="105">
        <v>1</v>
      </c>
      <c r="H16" s="101"/>
      <c r="I16" s="101"/>
      <c r="J16" s="102"/>
      <c r="K16" s="99"/>
    </row>
    <row r="17" spans="1:11" ht="64" customHeight="1" x14ac:dyDescent="0.2">
      <c r="A17" s="100"/>
      <c r="B17" s="421" t="s">
        <v>176</v>
      </c>
      <c r="C17" s="422"/>
      <c r="D17" s="422"/>
      <c r="E17" s="422"/>
      <c r="F17" s="422"/>
      <c r="G17" s="422"/>
      <c r="H17" s="422"/>
      <c r="I17" s="422"/>
      <c r="J17" s="423"/>
      <c r="K17" s="99"/>
    </row>
    <row r="18" spans="1:11" ht="48.75" customHeight="1" x14ac:dyDescent="0.2">
      <c r="A18" s="100"/>
      <c r="B18" s="107" t="s">
        <v>177</v>
      </c>
      <c r="C18" s="393" t="s">
        <v>178</v>
      </c>
      <c r="D18" s="394"/>
      <c r="E18" s="394"/>
      <c r="F18" s="394"/>
      <c r="G18" s="394"/>
      <c r="H18" s="394"/>
      <c r="I18" s="394"/>
      <c r="J18" s="395"/>
      <c r="K18" s="99"/>
    </row>
    <row r="19" spans="1:11" ht="20" customHeight="1" x14ac:dyDescent="0.2">
      <c r="A19" s="100"/>
      <c r="B19" s="108"/>
      <c r="C19" s="396"/>
      <c r="D19" s="397"/>
      <c r="E19" s="397"/>
      <c r="F19" s="397"/>
      <c r="G19" s="397"/>
      <c r="H19" s="397"/>
      <c r="I19" s="397"/>
      <c r="J19" s="398"/>
      <c r="K19" s="99"/>
    </row>
    <row r="20" spans="1:11" ht="15" customHeight="1" x14ac:dyDescent="0.2">
      <c r="A20" s="100"/>
      <c r="B20" s="391" t="s">
        <v>179</v>
      </c>
      <c r="C20" s="393" t="s">
        <v>180</v>
      </c>
      <c r="D20" s="394"/>
      <c r="E20" s="394"/>
      <c r="F20" s="394"/>
      <c r="G20" s="394"/>
      <c r="H20" s="394"/>
      <c r="I20" s="394"/>
      <c r="J20" s="395"/>
      <c r="K20" s="99"/>
    </row>
    <row r="21" spans="1:11" ht="59.25" customHeight="1" x14ac:dyDescent="0.2">
      <c r="A21" s="100"/>
      <c r="B21" s="392"/>
      <c r="C21" s="396"/>
      <c r="D21" s="397"/>
      <c r="E21" s="397"/>
      <c r="F21" s="397"/>
      <c r="G21" s="397"/>
      <c r="H21" s="397"/>
      <c r="I21" s="397"/>
      <c r="J21" s="398"/>
      <c r="K21" s="99"/>
    </row>
    <row r="22" spans="1:11" ht="75" customHeight="1" x14ac:dyDescent="0.2">
      <c r="A22" s="100"/>
      <c r="B22" s="111" t="s">
        <v>181</v>
      </c>
      <c r="C22" s="399" t="s">
        <v>182</v>
      </c>
      <c r="D22" s="400"/>
      <c r="E22" s="400"/>
      <c r="F22" s="400"/>
      <c r="G22" s="400"/>
      <c r="H22" s="400"/>
      <c r="I22" s="400"/>
      <c r="J22" s="401"/>
      <c r="K22" s="99"/>
    </row>
    <row r="23" spans="1:11" ht="78" customHeight="1" x14ac:dyDescent="0.2">
      <c r="A23" s="100"/>
      <c r="B23" s="109" t="s">
        <v>183</v>
      </c>
      <c r="C23" s="393" t="s">
        <v>184</v>
      </c>
      <c r="D23" s="394"/>
      <c r="E23" s="394"/>
      <c r="F23" s="394"/>
      <c r="G23" s="394"/>
      <c r="H23" s="394"/>
      <c r="I23" s="394"/>
      <c r="J23" s="395"/>
      <c r="K23" s="99"/>
    </row>
    <row r="24" spans="1:11" ht="9" customHeight="1" x14ac:dyDescent="0.2">
      <c r="A24" s="100"/>
      <c r="B24" s="110"/>
      <c r="C24" s="396"/>
      <c r="D24" s="397"/>
      <c r="E24" s="397"/>
      <c r="F24" s="397"/>
      <c r="G24" s="397"/>
      <c r="H24" s="397"/>
      <c r="I24" s="397"/>
      <c r="J24" s="398"/>
      <c r="K24" s="99"/>
    </row>
    <row r="25" spans="1:11" ht="65.25" customHeight="1" x14ac:dyDescent="0.2">
      <c r="A25" s="100"/>
      <c r="B25" s="109" t="s">
        <v>185</v>
      </c>
      <c r="C25" s="393" t="s">
        <v>186</v>
      </c>
      <c r="D25" s="394"/>
      <c r="E25" s="394"/>
      <c r="F25" s="394"/>
      <c r="G25" s="394"/>
      <c r="H25" s="394"/>
      <c r="I25" s="394"/>
      <c r="J25" s="395"/>
      <c r="K25" s="99"/>
    </row>
    <row r="26" spans="1:11" ht="22" customHeight="1" thickBot="1" x14ac:dyDescent="0.25">
      <c r="A26" s="100"/>
      <c r="B26" s="112"/>
      <c r="C26" s="402"/>
      <c r="D26" s="403"/>
      <c r="E26" s="403"/>
      <c r="F26" s="403"/>
      <c r="G26" s="403"/>
      <c r="H26" s="403"/>
      <c r="I26" s="403"/>
      <c r="J26" s="404"/>
      <c r="K26" s="99"/>
    </row>
    <row r="27" spans="1:11" ht="57" customHeight="1" x14ac:dyDescent="0.2">
      <c r="A27" s="100"/>
      <c r="B27" s="113"/>
      <c r="C27" s="113"/>
      <c r="D27" s="113"/>
      <c r="E27" s="113"/>
      <c r="F27" s="113"/>
      <c r="G27" s="113"/>
      <c r="H27" s="113"/>
      <c r="I27" s="113"/>
      <c r="J27" s="113"/>
      <c r="K27" s="99"/>
    </row>
    <row r="28" spans="1:11" ht="24.75" customHeight="1" x14ac:dyDescent="0.2">
      <c r="A28" s="100"/>
      <c r="B28" s="113"/>
      <c r="C28" s="113"/>
      <c r="D28" s="113"/>
      <c r="E28" s="113"/>
      <c r="F28" s="113"/>
      <c r="G28" s="113"/>
      <c r="H28" s="113"/>
      <c r="I28" s="113"/>
      <c r="J28" s="113"/>
      <c r="K28" s="99"/>
    </row>
    <row r="29" spans="1:11" ht="102" customHeight="1" x14ac:dyDescent="0.2">
      <c r="A29" s="100"/>
      <c r="B29" s="113"/>
      <c r="C29" s="113"/>
      <c r="D29" s="113"/>
      <c r="E29" s="113"/>
      <c r="F29" s="113"/>
      <c r="G29" s="113"/>
      <c r="H29" s="113"/>
      <c r="I29" s="113"/>
      <c r="J29" s="113"/>
      <c r="K29" s="99"/>
    </row>
    <row r="30" spans="1:11" ht="63" customHeight="1" x14ac:dyDescent="0.2">
      <c r="A30" s="113"/>
      <c r="B30" s="113"/>
      <c r="C30" s="113"/>
      <c r="D30" s="113"/>
      <c r="E30" s="113"/>
      <c r="F30" s="113"/>
      <c r="G30" s="113"/>
      <c r="H30" s="113"/>
      <c r="I30" s="113"/>
      <c r="J30" s="113"/>
      <c r="K30" s="99"/>
    </row>
    <row r="31" spans="1:11" ht="15.75" customHeight="1" x14ac:dyDescent="0.2">
      <c r="A31" s="113"/>
      <c r="B31" s="113"/>
      <c r="C31" s="113"/>
      <c r="D31" s="113"/>
      <c r="E31" s="113"/>
      <c r="F31" s="113"/>
      <c r="G31" s="113"/>
      <c r="H31" s="113"/>
      <c r="I31" s="113"/>
      <c r="J31" s="113"/>
      <c r="K31" s="99"/>
    </row>
    <row r="32" spans="1:11" ht="30" customHeight="1" x14ac:dyDescent="0.2">
      <c r="A32" s="113"/>
      <c r="B32" s="113"/>
      <c r="C32" s="113"/>
      <c r="D32" s="113"/>
      <c r="E32" s="113"/>
      <c r="F32" s="113"/>
      <c r="G32" s="113"/>
      <c r="H32" s="113"/>
      <c r="I32" s="113"/>
      <c r="J32" s="113"/>
      <c r="K32" s="99"/>
    </row>
    <row r="33" spans="1:11" ht="42.75" customHeight="1" x14ac:dyDescent="0.2">
      <c r="A33" s="113"/>
      <c r="B33" s="113"/>
      <c r="C33" s="113"/>
      <c r="D33" s="113"/>
      <c r="E33" s="113"/>
      <c r="F33" s="113"/>
      <c r="G33" s="113"/>
      <c r="H33" s="113"/>
      <c r="I33" s="113"/>
      <c r="J33" s="113"/>
      <c r="K33" s="99"/>
    </row>
    <row r="34" spans="1:11" ht="59.25" customHeight="1" x14ac:dyDescent="0.2">
      <c r="A34" s="113"/>
      <c r="B34" s="113"/>
      <c r="C34" s="113"/>
      <c r="D34" s="113"/>
      <c r="E34" s="113"/>
      <c r="F34" s="113"/>
      <c r="G34" s="113"/>
      <c r="H34" s="113"/>
      <c r="I34" s="113"/>
      <c r="J34" s="113"/>
      <c r="K34" s="99"/>
    </row>
    <row r="35" spans="1:11" ht="15" customHeight="1" x14ac:dyDescent="0.2">
      <c r="A35" s="113"/>
      <c r="B35" s="113"/>
      <c r="C35" s="113"/>
      <c r="D35" s="113"/>
      <c r="E35" s="113"/>
      <c r="F35" s="113"/>
      <c r="G35" s="113"/>
      <c r="H35" s="113"/>
      <c r="I35" s="113"/>
      <c r="J35" s="113"/>
      <c r="K35" s="99"/>
    </row>
    <row r="36" spans="1:11" ht="15" customHeight="1" x14ac:dyDescent="0.2">
      <c r="A36" s="113"/>
      <c r="B36" s="113"/>
      <c r="C36" s="113"/>
      <c r="D36" s="113"/>
      <c r="E36" s="113"/>
      <c r="F36" s="113"/>
      <c r="G36" s="113"/>
      <c r="H36" s="113"/>
      <c r="I36" s="113"/>
      <c r="J36" s="113"/>
      <c r="K36" s="99"/>
    </row>
    <row r="37" spans="1:11" ht="15" customHeight="1" x14ac:dyDescent="0.2">
      <c r="A37" s="113"/>
      <c r="B37" s="113"/>
      <c r="C37" s="113"/>
      <c r="D37" s="113"/>
      <c r="E37" s="113"/>
      <c r="F37" s="113"/>
      <c r="G37" s="113"/>
      <c r="H37" s="113"/>
      <c r="I37" s="113"/>
      <c r="J37" s="113"/>
      <c r="K37" s="99"/>
    </row>
    <row r="38" spans="1:11" ht="50.25" customHeight="1" x14ac:dyDescent="0.2">
      <c r="A38" s="113"/>
      <c r="B38" s="113"/>
      <c r="C38" s="113"/>
      <c r="D38" s="113"/>
      <c r="E38" s="113"/>
      <c r="F38" s="113"/>
      <c r="G38" s="113"/>
      <c r="H38" s="113"/>
      <c r="I38" s="113"/>
      <c r="J38" s="113"/>
      <c r="K38" s="99"/>
    </row>
    <row r="39" spans="1:11" ht="41.25" customHeight="1" x14ac:dyDescent="0.2">
      <c r="A39" s="113"/>
      <c r="B39" s="99"/>
      <c r="C39" s="99"/>
      <c r="D39" s="99"/>
      <c r="E39" s="99"/>
      <c r="F39" s="99"/>
      <c r="G39" s="99"/>
      <c r="H39" s="99"/>
      <c r="I39" s="99"/>
      <c r="K39" s="99"/>
    </row>
    <row r="40" spans="1:11" ht="51.75" customHeight="1" x14ac:dyDescent="0.2">
      <c r="A40" s="113"/>
      <c r="B40" s="99"/>
      <c r="C40" s="99"/>
      <c r="D40" s="99"/>
      <c r="E40" s="99"/>
      <c r="F40" s="99"/>
      <c r="G40" s="99"/>
      <c r="H40" s="99"/>
      <c r="I40" s="99"/>
      <c r="J40" s="99"/>
      <c r="K40" s="99"/>
    </row>
    <row r="41" spans="1:11" ht="15" customHeight="1" x14ac:dyDescent="0.2">
      <c r="A41" s="113"/>
      <c r="B41" s="99"/>
      <c r="C41" s="99"/>
      <c r="D41" s="99"/>
      <c r="E41" s="99"/>
      <c r="F41" s="99"/>
      <c r="G41" s="99"/>
      <c r="H41" s="99"/>
      <c r="I41" s="99"/>
      <c r="J41" s="99"/>
      <c r="K41" s="99"/>
    </row>
    <row r="42" spans="1:11" ht="39" customHeight="1" x14ac:dyDescent="0.2">
      <c r="A42" s="99"/>
      <c r="B42" s="99"/>
      <c r="C42" s="99"/>
      <c r="D42" s="99"/>
      <c r="E42" s="99"/>
      <c r="F42" s="99"/>
      <c r="G42" s="99"/>
      <c r="H42" s="99"/>
      <c r="I42" s="99"/>
      <c r="J42" s="99"/>
      <c r="K42" s="99"/>
    </row>
    <row r="43" spans="1:11" ht="27" customHeight="1" x14ac:dyDescent="0.2">
      <c r="A43" s="99"/>
      <c r="B43" s="99"/>
      <c r="C43" s="99"/>
      <c r="D43" s="99"/>
      <c r="E43" s="99"/>
      <c r="F43" s="99"/>
      <c r="G43" s="99"/>
      <c r="H43" s="99"/>
      <c r="I43" s="99"/>
      <c r="J43" s="99"/>
      <c r="K43" s="99"/>
    </row>
    <row r="44" spans="1:11" ht="24.75" customHeight="1" x14ac:dyDescent="0.2">
      <c r="A44" s="99"/>
      <c r="B44" s="99"/>
      <c r="C44" s="99"/>
      <c r="D44" s="99"/>
      <c r="E44" s="99"/>
      <c r="F44" s="99"/>
      <c r="G44" s="99"/>
      <c r="H44" s="99"/>
      <c r="I44" s="99"/>
      <c r="J44" s="99"/>
      <c r="K44" s="99"/>
    </row>
    <row r="45" spans="1:11" ht="36.75" customHeight="1" x14ac:dyDescent="0.2">
      <c r="A45" s="99"/>
      <c r="B45" s="99"/>
      <c r="C45" s="99"/>
      <c r="D45" s="99"/>
      <c r="E45" s="99"/>
      <c r="F45" s="99"/>
      <c r="G45" s="99"/>
      <c r="H45" s="99"/>
      <c r="I45" s="99"/>
      <c r="J45" s="99"/>
      <c r="K45" s="99"/>
    </row>
    <row r="46" spans="1:11" ht="15" customHeight="1" x14ac:dyDescent="0.2">
      <c r="A46" s="99"/>
      <c r="K46" s="99"/>
    </row>
    <row r="47" spans="1:11" ht="15" customHeight="1" x14ac:dyDescent="0.2">
      <c r="A47" s="99"/>
      <c r="K47" s="99"/>
    </row>
    <row r="48" spans="1:11" ht="15" customHeight="1" x14ac:dyDescent="0.2">
      <c r="A48" s="99"/>
      <c r="K48" s="99"/>
    </row>
    <row r="49" s="98" customFormat="1" ht="15" customHeight="1" x14ac:dyDescent="0.2"/>
    <row r="50" s="98" customFormat="1" ht="15" customHeight="1" x14ac:dyDescent="0.2"/>
    <row r="51" s="98" customFormat="1" ht="15" customHeight="1" x14ac:dyDescent="0.2"/>
    <row r="52" s="98" customFormat="1" ht="15" customHeight="1" x14ac:dyDescent="0.2"/>
    <row r="53" s="98" customFormat="1" ht="15" customHeight="1" x14ac:dyDescent="0.2"/>
    <row r="54" s="98" customFormat="1" ht="15" customHeight="1" x14ac:dyDescent="0.2"/>
    <row r="55" s="98" customFormat="1" ht="15" customHeight="1" x14ac:dyDescent="0.2"/>
    <row r="56" s="98" customFormat="1" ht="15" customHeight="1" x14ac:dyDescent="0.2"/>
    <row r="57" s="98" customFormat="1" ht="15" customHeight="1" x14ac:dyDescent="0.2"/>
    <row r="58" s="98" customFormat="1" ht="15" customHeight="1" x14ac:dyDescent="0.2"/>
    <row r="59" s="98" customFormat="1" ht="15" customHeight="1" x14ac:dyDescent="0.2"/>
    <row r="60" s="98" customFormat="1" ht="15" customHeight="1" x14ac:dyDescent="0.2"/>
    <row r="61" s="98" customFormat="1" ht="15" customHeight="1" x14ac:dyDescent="0.2"/>
    <row r="62" s="98" customFormat="1" ht="15" customHeight="1" x14ac:dyDescent="0.2"/>
    <row r="63" s="98" customFormat="1" ht="15" customHeight="1" x14ac:dyDescent="0.2"/>
    <row r="64" s="98" customFormat="1" ht="15" customHeight="1" x14ac:dyDescent="0.2"/>
    <row r="65" s="98" customFormat="1" ht="15" customHeight="1" x14ac:dyDescent="0.2"/>
    <row r="66" s="98" customFormat="1" ht="15" customHeight="1" x14ac:dyDescent="0.2"/>
    <row r="67" s="98" customFormat="1" ht="15" customHeight="1" x14ac:dyDescent="0.2"/>
    <row r="68" s="98" customFormat="1" ht="15" customHeight="1" x14ac:dyDescent="0.2"/>
    <row r="69" s="98" customFormat="1" ht="15" customHeight="1" x14ac:dyDescent="0.2"/>
    <row r="70" s="98" customFormat="1" ht="15" customHeight="1" x14ac:dyDescent="0.2"/>
    <row r="71" s="98" customFormat="1" ht="15" customHeight="1" x14ac:dyDescent="0.2"/>
    <row r="72" s="98" customFormat="1" ht="15" customHeight="1" x14ac:dyDescent="0.2"/>
    <row r="73" s="98" customFormat="1" ht="15" customHeight="1" x14ac:dyDescent="0.2"/>
    <row r="74" s="98" customFormat="1" ht="15" customHeight="1" x14ac:dyDescent="0.2"/>
    <row r="75" s="98" customFormat="1" ht="15" customHeight="1" x14ac:dyDescent="0.2"/>
    <row r="76" s="98" customFormat="1" ht="15" customHeight="1" x14ac:dyDescent="0.2"/>
    <row r="77" s="98" customFormat="1" ht="15" customHeight="1" x14ac:dyDescent="0.2"/>
    <row r="78" s="98" customFormat="1" ht="15" customHeight="1" x14ac:dyDescent="0.2"/>
    <row r="79" s="98" customFormat="1" ht="15" customHeight="1" x14ac:dyDescent="0.2"/>
    <row r="80" s="98" customFormat="1" ht="15" customHeight="1" x14ac:dyDescent="0.2"/>
    <row r="81" s="98" customFormat="1" ht="15" customHeight="1" x14ac:dyDescent="0.2"/>
    <row r="82" s="98" customFormat="1" ht="15" customHeight="1" x14ac:dyDescent="0.2"/>
    <row r="83" s="98" customFormat="1" ht="15" customHeight="1" x14ac:dyDescent="0.2"/>
    <row r="84" s="98" customFormat="1" ht="15" customHeight="1" x14ac:dyDescent="0.2"/>
    <row r="85" s="98" customFormat="1" ht="15" customHeight="1" x14ac:dyDescent="0.2"/>
    <row r="86" s="98" customFormat="1" ht="15" customHeight="1" x14ac:dyDescent="0.2"/>
    <row r="87" s="98" customFormat="1" ht="15" customHeight="1" x14ac:dyDescent="0.2"/>
    <row r="88" s="98" customFormat="1" ht="15" customHeight="1" x14ac:dyDescent="0.2"/>
    <row r="89" s="98" customFormat="1" ht="15" customHeight="1" x14ac:dyDescent="0.2"/>
    <row r="90" s="98" customFormat="1" ht="15" customHeight="1" x14ac:dyDescent="0.2"/>
    <row r="91" s="98" customFormat="1" ht="15" customHeight="1" x14ac:dyDescent="0.2"/>
    <row r="92" s="98" customFormat="1" ht="15" customHeight="1" x14ac:dyDescent="0.2"/>
    <row r="93" s="98" customFormat="1" ht="15" customHeight="1" x14ac:dyDescent="0.2"/>
    <row r="94" s="98" customFormat="1" ht="15" customHeight="1" x14ac:dyDescent="0.2"/>
    <row r="95" s="98" customFormat="1" ht="15" customHeight="1" x14ac:dyDescent="0.2"/>
    <row r="96" s="98" customFormat="1" ht="15" customHeight="1" x14ac:dyDescent="0.2"/>
    <row r="97" s="98" customFormat="1" ht="15" customHeight="1" x14ac:dyDescent="0.2"/>
    <row r="98" s="98" customFormat="1" ht="15" customHeight="1" x14ac:dyDescent="0.2"/>
    <row r="99" s="98" customFormat="1" ht="15" customHeight="1" x14ac:dyDescent="0.2"/>
    <row r="100" s="98" customFormat="1" ht="15" customHeight="1" x14ac:dyDescent="0.2"/>
    <row r="101" s="98" customFormat="1" ht="15" customHeight="1" x14ac:dyDescent="0.2"/>
    <row r="102" s="98" customFormat="1" ht="15" customHeight="1" x14ac:dyDescent="0.2"/>
    <row r="103" s="98" customFormat="1" ht="15" customHeight="1" x14ac:dyDescent="0.2"/>
    <row r="104" s="98" customFormat="1" ht="15" customHeight="1" x14ac:dyDescent="0.2"/>
    <row r="105" s="98" customFormat="1" ht="15" customHeight="1" x14ac:dyDescent="0.2"/>
    <row r="106" s="98" customFormat="1" ht="15" customHeight="1" x14ac:dyDescent="0.2"/>
    <row r="107" s="98" customFormat="1" ht="15" customHeight="1" x14ac:dyDescent="0.2"/>
    <row r="108" s="98" customFormat="1" ht="15" customHeight="1" x14ac:dyDescent="0.2"/>
    <row r="109" s="98" customFormat="1" ht="15" customHeight="1" x14ac:dyDescent="0.2"/>
    <row r="110" s="98" customFormat="1" ht="15" customHeight="1" x14ac:dyDescent="0.2"/>
    <row r="111" s="98" customFormat="1" ht="15" customHeight="1" x14ac:dyDescent="0.2"/>
    <row r="112" s="98" customFormat="1" ht="15" customHeight="1" x14ac:dyDescent="0.2"/>
    <row r="113" s="98" customFormat="1" ht="15" customHeight="1" x14ac:dyDescent="0.2"/>
    <row r="114" s="98" customFormat="1" ht="15" customHeight="1" x14ac:dyDescent="0.2"/>
    <row r="115" s="98" customFormat="1" ht="15" customHeight="1" x14ac:dyDescent="0.2"/>
    <row r="116" s="98" customFormat="1" ht="15" customHeight="1" x14ac:dyDescent="0.2"/>
    <row r="117" s="98" customFormat="1" ht="15" customHeight="1" x14ac:dyDescent="0.2"/>
    <row r="118" s="98" customFormat="1" ht="15" customHeight="1" x14ac:dyDescent="0.2"/>
    <row r="119" s="98" customFormat="1" ht="15" customHeight="1" x14ac:dyDescent="0.2"/>
    <row r="120" s="98" customFormat="1" ht="15" customHeight="1" x14ac:dyDescent="0.2"/>
    <row r="121" s="98" customFormat="1" ht="15" customHeight="1" x14ac:dyDescent="0.2"/>
    <row r="122" s="98" customFormat="1" ht="15" customHeight="1" x14ac:dyDescent="0.2"/>
    <row r="123" s="98" customFormat="1" ht="15" customHeight="1" x14ac:dyDescent="0.2"/>
  </sheetData>
  <sheetProtection algorithmName="SHA-512" hashValue="+tNrTz50qTF78lj8zNeIxR6UxJYBNA56lju+E/b+4uYJ1/Ig+V5VJWjuZr/9KLabQGdfOgERxLci8oSe0ersJQ==" saltValue="cre8+/Wm78IZGQ1HFx9IgQ==" spinCount="100000" sheet="1" objects="1" scenarios="1"/>
  <mergeCells count="18">
    <mergeCell ref="C18:J19"/>
    <mergeCell ref="B3:J3"/>
    <mergeCell ref="B4:J4"/>
    <mergeCell ref="B6:J8"/>
    <mergeCell ref="C9:F9"/>
    <mergeCell ref="C10:F10"/>
    <mergeCell ref="C11:F12"/>
    <mergeCell ref="G11:G12"/>
    <mergeCell ref="C13:F14"/>
    <mergeCell ref="G13:G14"/>
    <mergeCell ref="C15:F15"/>
    <mergeCell ref="C16:F16"/>
    <mergeCell ref="B17:J17"/>
    <mergeCell ref="B20:B21"/>
    <mergeCell ref="C20:J21"/>
    <mergeCell ref="C22:J22"/>
    <mergeCell ref="C23:J24"/>
    <mergeCell ref="C25:J26"/>
  </mergeCells>
  <pageMargins left="0.7" right="0.7" top="0.75" bottom="0.75" header="0.3" footer="0.3"/>
  <pageSetup scale="59" orientation="portrait" r:id="rId1"/>
  <colBreaks count="1" manualBreakCount="1">
    <brk id="10" max="44"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3B4BE-DBD3-4D64-B285-A58D88859890}">
  <sheetPr>
    <pageSetUpPr fitToPage="1"/>
  </sheetPr>
  <dimension ref="A1:J39"/>
  <sheetViews>
    <sheetView showGridLines="0" tabSelected="1" zoomScale="110" zoomScaleNormal="110" workbookViewId="0">
      <selection activeCell="A12" sqref="A12:E12"/>
    </sheetView>
  </sheetViews>
  <sheetFormatPr baseColWidth="10" defaultColWidth="10.6640625" defaultRowHeight="15" x14ac:dyDescent="0.2"/>
  <cols>
    <col min="1" max="9" width="14.5" style="76" customWidth="1"/>
    <col min="10" max="10" width="14.5" style="143" customWidth="1"/>
    <col min="11" max="16384" width="10.6640625" style="76"/>
  </cols>
  <sheetData>
    <row r="1" spans="1:10" ht="22" customHeight="1" x14ac:dyDescent="0.2">
      <c r="A1" s="468"/>
      <c r="B1" s="469"/>
      <c r="C1" s="466" t="s">
        <v>325</v>
      </c>
      <c r="D1" s="466"/>
      <c r="E1" s="466"/>
      <c r="F1" s="466"/>
      <c r="G1" s="466"/>
      <c r="H1" s="466"/>
      <c r="I1" s="462" t="s">
        <v>308</v>
      </c>
      <c r="J1" s="463"/>
    </row>
    <row r="2" spans="1:10" ht="22" customHeight="1" x14ac:dyDescent="0.2">
      <c r="A2" s="470"/>
      <c r="B2" s="471"/>
      <c r="C2" s="467"/>
      <c r="D2" s="467"/>
      <c r="E2" s="467"/>
      <c r="F2" s="467"/>
      <c r="G2" s="467"/>
      <c r="H2" s="467"/>
      <c r="I2" s="464" t="s">
        <v>322</v>
      </c>
      <c r="J2" s="465"/>
    </row>
    <row r="3" spans="1:10" ht="22" customHeight="1" x14ac:dyDescent="0.2">
      <c r="A3" s="470"/>
      <c r="B3" s="471"/>
      <c r="C3" s="467"/>
      <c r="D3" s="467"/>
      <c r="E3" s="467"/>
      <c r="F3" s="467"/>
      <c r="G3" s="467"/>
      <c r="H3" s="467"/>
      <c r="I3" s="464" t="s">
        <v>326</v>
      </c>
      <c r="J3" s="465"/>
    </row>
    <row r="4" spans="1:10" ht="22" customHeight="1" x14ac:dyDescent="0.2">
      <c r="A4" s="470"/>
      <c r="B4" s="471"/>
      <c r="C4" s="467"/>
      <c r="D4" s="467"/>
      <c r="E4" s="467"/>
      <c r="F4" s="467"/>
      <c r="G4" s="467"/>
      <c r="H4" s="467"/>
      <c r="I4" s="464" t="s">
        <v>324</v>
      </c>
      <c r="J4" s="465"/>
    </row>
    <row r="5" spans="1:10" ht="3" customHeight="1" x14ac:dyDescent="0.2">
      <c r="A5" s="171"/>
      <c r="B5" s="158"/>
      <c r="C5" s="158"/>
      <c r="D5" s="158"/>
      <c r="E5" s="158"/>
      <c r="F5" s="158"/>
      <c r="G5" s="158"/>
      <c r="H5" s="158"/>
      <c r="I5" s="158"/>
      <c r="J5" s="172"/>
    </row>
    <row r="6" spans="1:10" ht="19" customHeight="1" x14ac:dyDescent="0.2">
      <c r="A6" s="454" t="s">
        <v>292</v>
      </c>
      <c r="B6" s="455"/>
      <c r="C6" s="455"/>
      <c r="D6" s="449"/>
      <c r="E6" s="450"/>
      <c r="F6" s="450"/>
      <c r="G6" s="450"/>
      <c r="H6" s="450"/>
      <c r="I6" s="450"/>
      <c r="J6" s="451"/>
    </row>
    <row r="7" spans="1:10" ht="3" customHeight="1" x14ac:dyDescent="0.2">
      <c r="A7" s="432"/>
      <c r="B7" s="433"/>
      <c r="C7" s="433"/>
      <c r="D7" s="433"/>
      <c r="E7" s="433"/>
      <c r="F7" s="433"/>
      <c r="G7" s="433"/>
      <c r="H7" s="433"/>
      <c r="I7" s="433"/>
      <c r="J7" s="434"/>
    </row>
    <row r="8" spans="1:10" ht="19" customHeight="1" x14ac:dyDescent="0.2">
      <c r="A8" s="454" t="s">
        <v>293</v>
      </c>
      <c r="B8" s="455"/>
      <c r="C8" s="455"/>
      <c r="D8" s="449"/>
      <c r="E8" s="450"/>
      <c r="F8" s="450"/>
      <c r="G8" s="450"/>
      <c r="H8" s="450"/>
      <c r="I8" s="450"/>
      <c r="J8" s="451"/>
    </row>
    <row r="9" spans="1:10" ht="3" customHeight="1" x14ac:dyDescent="0.2">
      <c r="A9" s="429"/>
      <c r="B9" s="430"/>
      <c r="C9" s="430"/>
      <c r="D9" s="430"/>
      <c r="E9" s="430"/>
      <c r="F9" s="430"/>
      <c r="G9" s="430"/>
      <c r="H9" s="430"/>
      <c r="I9" s="430"/>
      <c r="J9" s="431"/>
    </row>
    <row r="10" spans="1:10" ht="26" customHeight="1" x14ac:dyDescent="0.2">
      <c r="A10" s="456" t="s">
        <v>294</v>
      </c>
      <c r="B10" s="457"/>
      <c r="C10" s="457"/>
      <c r="D10" s="457"/>
      <c r="E10" s="457"/>
      <c r="F10" s="457"/>
      <c r="G10" s="457"/>
      <c r="H10" s="457"/>
      <c r="I10" s="457"/>
      <c r="J10" s="458"/>
    </row>
    <row r="11" spans="1:10" ht="27" customHeight="1" x14ac:dyDescent="0.2">
      <c r="A11" s="452" t="s">
        <v>294</v>
      </c>
      <c r="B11" s="453"/>
      <c r="C11" s="453"/>
      <c r="D11" s="453"/>
      <c r="E11" s="453"/>
      <c r="F11" s="173">
        <v>1</v>
      </c>
      <c r="G11" s="173">
        <v>2</v>
      </c>
      <c r="H11" s="173">
        <v>3</v>
      </c>
      <c r="I11" s="173">
        <v>4</v>
      </c>
      <c r="J11" s="174">
        <v>5</v>
      </c>
    </row>
    <row r="12" spans="1:10" ht="37" customHeight="1" x14ac:dyDescent="0.2">
      <c r="A12" s="437" t="s">
        <v>295</v>
      </c>
      <c r="B12" s="438"/>
      <c r="C12" s="438"/>
      <c r="D12" s="438"/>
      <c r="E12" s="438"/>
      <c r="F12" s="169"/>
      <c r="G12" s="169"/>
      <c r="H12" s="169"/>
      <c r="I12" s="169"/>
      <c r="J12" s="170"/>
    </row>
    <row r="13" spans="1:10" ht="37" customHeight="1" x14ac:dyDescent="0.2">
      <c r="A13" s="437" t="s">
        <v>329</v>
      </c>
      <c r="B13" s="438"/>
      <c r="C13" s="438"/>
      <c r="D13" s="438"/>
      <c r="E13" s="438"/>
      <c r="F13" s="169"/>
      <c r="G13" s="169"/>
      <c r="H13" s="169"/>
      <c r="I13" s="169"/>
      <c r="J13" s="170"/>
    </row>
    <row r="14" spans="1:10" ht="37" customHeight="1" x14ac:dyDescent="0.2">
      <c r="A14" s="437" t="s">
        <v>296</v>
      </c>
      <c r="B14" s="438"/>
      <c r="C14" s="438"/>
      <c r="D14" s="438"/>
      <c r="E14" s="438"/>
      <c r="F14" s="169"/>
      <c r="G14" s="169"/>
      <c r="H14" s="169"/>
      <c r="I14" s="169"/>
      <c r="J14" s="170"/>
    </row>
    <row r="15" spans="1:10" ht="37" customHeight="1" x14ac:dyDescent="0.2">
      <c r="A15" s="437" t="s">
        <v>297</v>
      </c>
      <c r="B15" s="438"/>
      <c r="C15" s="438"/>
      <c r="D15" s="438"/>
      <c r="E15" s="438"/>
      <c r="F15" s="169"/>
      <c r="G15" s="169"/>
      <c r="H15" s="169"/>
      <c r="I15" s="169"/>
      <c r="J15" s="170"/>
    </row>
    <row r="16" spans="1:10" ht="37" customHeight="1" x14ac:dyDescent="0.2">
      <c r="A16" s="437" t="s">
        <v>330</v>
      </c>
      <c r="B16" s="438"/>
      <c r="C16" s="438"/>
      <c r="D16" s="438"/>
      <c r="E16" s="438"/>
      <c r="F16" s="169"/>
      <c r="G16" s="169"/>
      <c r="H16" s="169"/>
      <c r="I16" s="169"/>
      <c r="J16" s="170"/>
    </row>
    <row r="17" spans="1:10" ht="37" customHeight="1" x14ac:dyDescent="0.2">
      <c r="A17" s="439" t="s">
        <v>298</v>
      </c>
      <c r="B17" s="440"/>
      <c r="C17" s="440"/>
      <c r="D17" s="440"/>
      <c r="E17" s="441"/>
      <c r="F17" s="169"/>
      <c r="G17" s="169"/>
      <c r="H17" s="169"/>
      <c r="I17" s="169"/>
      <c r="J17" s="170"/>
    </row>
    <row r="18" spans="1:10" ht="31.25" customHeight="1" x14ac:dyDescent="0.2">
      <c r="A18" s="442" t="s">
        <v>299</v>
      </c>
      <c r="B18" s="443"/>
      <c r="C18" s="443"/>
      <c r="D18" s="443"/>
      <c r="E18" s="443"/>
      <c r="F18" s="444">
        <f>SUM(F12:J17)/6</f>
        <v>0</v>
      </c>
      <c r="G18" s="445"/>
      <c r="H18" s="445"/>
      <c r="I18" s="446"/>
      <c r="J18" s="175">
        <f>+F18/(4)</f>
        <v>0</v>
      </c>
    </row>
    <row r="19" spans="1:10" ht="20" customHeight="1" x14ac:dyDescent="0.2">
      <c r="A19" s="171"/>
      <c r="B19" s="158"/>
      <c r="C19" s="158"/>
      <c r="D19" s="158"/>
      <c r="E19" s="158"/>
      <c r="F19" s="158"/>
      <c r="G19" s="158"/>
      <c r="H19" s="447" t="s">
        <v>300</v>
      </c>
      <c r="I19" s="448"/>
      <c r="J19" s="176">
        <f>+J18</f>
        <v>0</v>
      </c>
    </row>
    <row r="20" spans="1:10" ht="8" customHeight="1" x14ac:dyDescent="0.2">
      <c r="A20" s="171"/>
      <c r="B20" s="158"/>
      <c r="C20" s="158"/>
      <c r="D20" s="158"/>
      <c r="E20" s="158"/>
      <c r="F20" s="158"/>
      <c r="G20" s="158"/>
      <c r="H20" s="160"/>
      <c r="I20" s="160"/>
      <c r="J20" s="172"/>
    </row>
    <row r="21" spans="1:10" ht="27" customHeight="1" x14ac:dyDescent="0.2">
      <c r="A21" s="435" t="s">
        <v>331</v>
      </c>
      <c r="B21" s="295"/>
      <c r="C21" s="295"/>
      <c r="D21" s="295"/>
      <c r="E21" s="295"/>
      <c r="F21" s="295"/>
      <c r="G21" s="295"/>
      <c r="H21" s="295"/>
      <c r="I21" s="295"/>
      <c r="J21" s="436"/>
    </row>
    <row r="22" spans="1:10" ht="23" customHeight="1" x14ac:dyDescent="0.2">
      <c r="A22" s="472"/>
      <c r="B22" s="473"/>
      <c r="C22" s="473"/>
      <c r="D22" s="473"/>
      <c r="E22" s="473"/>
      <c r="F22" s="473"/>
      <c r="G22" s="473"/>
      <c r="H22" s="473"/>
      <c r="I22" s="473"/>
      <c r="J22" s="370"/>
    </row>
    <row r="23" spans="1:10" ht="23" customHeight="1" x14ac:dyDescent="0.2">
      <c r="A23" s="472"/>
      <c r="B23" s="473"/>
      <c r="C23" s="473"/>
      <c r="D23" s="473"/>
      <c r="E23" s="473"/>
      <c r="F23" s="473"/>
      <c r="G23" s="473"/>
      <c r="H23" s="473"/>
      <c r="I23" s="473"/>
      <c r="J23" s="370"/>
    </row>
    <row r="24" spans="1:10" ht="23" customHeight="1" x14ac:dyDescent="0.2">
      <c r="A24" s="472"/>
      <c r="B24" s="473"/>
      <c r="C24" s="473"/>
      <c r="D24" s="473"/>
      <c r="E24" s="473"/>
      <c r="F24" s="473"/>
      <c r="G24" s="473"/>
      <c r="H24" s="473"/>
      <c r="I24" s="473"/>
      <c r="J24" s="370"/>
    </row>
    <row r="25" spans="1:10" ht="23" customHeight="1" x14ac:dyDescent="0.2">
      <c r="A25" s="472"/>
      <c r="B25" s="473"/>
      <c r="C25" s="473"/>
      <c r="D25" s="473"/>
      <c r="E25" s="473"/>
      <c r="F25" s="473"/>
      <c r="G25" s="473"/>
      <c r="H25" s="473"/>
      <c r="I25" s="473"/>
      <c r="J25" s="370"/>
    </row>
    <row r="26" spans="1:10" ht="23" customHeight="1" x14ac:dyDescent="0.2">
      <c r="A26" s="472"/>
      <c r="B26" s="473"/>
      <c r="C26" s="473"/>
      <c r="D26" s="473"/>
      <c r="E26" s="473"/>
      <c r="F26" s="473"/>
      <c r="G26" s="473"/>
      <c r="H26" s="473"/>
      <c r="I26" s="473"/>
      <c r="J26" s="370"/>
    </row>
    <row r="27" spans="1:10" ht="3" customHeight="1" x14ac:dyDescent="0.2">
      <c r="A27" s="171"/>
      <c r="B27" s="158"/>
      <c r="C27" s="158"/>
      <c r="D27" s="158"/>
      <c r="E27" s="158"/>
      <c r="F27" s="158"/>
      <c r="G27" s="158"/>
      <c r="H27" s="158"/>
      <c r="I27" s="158"/>
      <c r="J27" s="172"/>
    </row>
    <row r="28" spans="1:10" ht="26" customHeight="1" x14ac:dyDescent="0.2">
      <c r="A28" s="435" t="s">
        <v>301</v>
      </c>
      <c r="B28" s="295"/>
      <c r="C28" s="295"/>
      <c r="D28" s="295"/>
      <c r="E28" s="295"/>
      <c r="F28" s="295"/>
      <c r="G28" s="295"/>
      <c r="H28" s="295"/>
      <c r="I28" s="295"/>
      <c r="J28" s="436"/>
    </row>
    <row r="29" spans="1:10" ht="3" customHeight="1" x14ac:dyDescent="0.2">
      <c r="A29" s="459"/>
      <c r="B29" s="460"/>
      <c r="C29" s="460"/>
      <c r="D29" s="460"/>
      <c r="E29" s="460"/>
      <c r="F29" s="460"/>
      <c r="G29" s="460"/>
      <c r="H29" s="460"/>
      <c r="I29" s="460"/>
      <c r="J29" s="461"/>
    </row>
    <row r="30" spans="1:10" ht="32" customHeight="1" x14ac:dyDescent="0.2">
      <c r="A30" s="489" t="s">
        <v>302</v>
      </c>
      <c r="B30" s="490"/>
      <c r="C30" s="491" t="s">
        <v>327</v>
      </c>
      <c r="D30" s="492"/>
      <c r="E30" s="492"/>
      <c r="F30" s="492"/>
      <c r="G30" s="492"/>
      <c r="H30" s="492"/>
      <c r="I30" s="492"/>
      <c r="J30" s="493"/>
    </row>
    <row r="31" spans="1:10" ht="32" customHeight="1" x14ac:dyDescent="0.2">
      <c r="A31" s="494" t="s">
        <v>303</v>
      </c>
      <c r="B31" s="495"/>
      <c r="C31" s="496" t="s">
        <v>304</v>
      </c>
      <c r="D31" s="497"/>
      <c r="E31" s="497"/>
      <c r="F31" s="497"/>
      <c r="G31" s="497"/>
      <c r="H31" s="497"/>
      <c r="I31" s="497"/>
      <c r="J31" s="498"/>
    </row>
    <row r="32" spans="1:10" ht="32" customHeight="1" x14ac:dyDescent="0.2">
      <c r="A32" s="499" t="s">
        <v>305</v>
      </c>
      <c r="B32" s="500"/>
      <c r="C32" s="496" t="s">
        <v>328</v>
      </c>
      <c r="D32" s="497"/>
      <c r="E32" s="497"/>
      <c r="F32" s="497"/>
      <c r="G32" s="497"/>
      <c r="H32" s="497"/>
      <c r="I32" s="497"/>
      <c r="J32" s="498"/>
    </row>
    <row r="33" spans="1:10" x14ac:dyDescent="0.2">
      <c r="A33" s="474"/>
      <c r="B33" s="475"/>
      <c r="C33" s="475"/>
      <c r="D33" s="475"/>
      <c r="E33" s="476"/>
      <c r="F33" s="483"/>
      <c r="G33" s="475"/>
      <c r="H33" s="475"/>
      <c r="I33" s="475"/>
      <c r="J33" s="484"/>
    </row>
    <row r="34" spans="1:10" x14ac:dyDescent="0.2">
      <c r="A34" s="477"/>
      <c r="B34" s="478"/>
      <c r="C34" s="478"/>
      <c r="D34" s="478"/>
      <c r="E34" s="479"/>
      <c r="F34" s="485"/>
      <c r="G34" s="478"/>
      <c r="H34" s="478"/>
      <c r="I34" s="478"/>
      <c r="J34" s="486"/>
    </row>
    <row r="35" spans="1:10" x14ac:dyDescent="0.2">
      <c r="A35" s="477"/>
      <c r="B35" s="478"/>
      <c r="C35" s="478"/>
      <c r="D35" s="478"/>
      <c r="E35" s="479"/>
      <c r="F35" s="485"/>
      <c r="G35" s="478"/>
      <c r="H35" s="478"/>
      <c r="I35" s="478"/>
      <c r="J35" s="486"/>
    </row>
    <row r="36" spans="1:10" x14ac:dyDescent="0.2">
      <c r="A36" s="477"/>
      <c r="B36" s="478"/>
      <c r="C36" s="478"/>
      <c r="D36" s="478"/>
      <c r="E36" s="479"/>
      <c r="F36" s="485"/>
      <c r="G36" s="478"/>
      <c r="H36" s="478"/>
      <c r="I36" s="478"/>
      <c r="J36" s="486"/>
    </row>
    <row r="37" spans="1:10" x14ac:dyDescent="0.2">
      <c r="A37" s="477"/>
      <c r="B37" s="478"/>
      <c r="C37" s="478"/>
      <c r="D37" s="478"/>
      <c r="E37" s="479"/>
      <c r="F37" s="485"/>
      <c r="G37" s="478"/>
      <c r="H37" s="478"/>
      <c r="I37" s="478"/>
      <c r="J37" s="486"/>
    </row>
    <row r="38" spans="1:10" x14ac:dyDescent="0.2">
      <c r="A38" s="480"/>
      <c r="B38" s="481"/>
      <c r="C38" s="481"/>
      <c r="D38" s="481"/>
      <c r="E38" s="482"/>
      <c r="F38" s="487"/>
      <c r="G38" s="481"/>
      <c r="H38" s="481"/>
      <c r="I38" s="481"/>
      <c r="J38" s="488"/>
    </row>
    <row r="39" spans="1:10" ht="26" customHeight="1" thickBot="1" x14ac:dyDescent="0.25">
      <c r="A39" s="424" t="s">
        <v>306</v>
      </c>
      <c r="B39" s="425"/>
      <c r="C39" s="425"/>
      <c r="D39" s="425"/>
      <c r="E39" s="426"/>
      <c r="F39" s="427" t="s">
        <v>307</v>
      </c>
      <c r="G39" s="425"/>
      <c r="H39" s="425"/>
      <c r="I39" s="425"/>
      <c r="J39" s="428"/>
    </row>
  </sheetData>
  <sheetProtection formatCells="0" formatColumns="0" formatRows="0" insertColumns="0" insertRows="0" insertHyperlinks="0" pivotTables="0"/>
  <mergeCells count="37">
    <mergeCell ref="A33:E38"/>
    <mergeCell ref="F33:J38"/>
    <mergeCell ref="A30:B30"/>
    <mergeCell ref="C30:J30"/>
    <mergeCell ref="A31:B31"/>
    <mergeCell ref="C31:J31"/>
    <mergeCell ref="A32:B32"/>
    <mergeCell ref="C32:J32"/>
    <mergeCell ref="A11:E11"/>
    <mergeCell ref="A8:C8"/>
    <mergeCell ref="A10:J10"/>
    <mergeCell ref="A29:J29"/>
    <mergeCell ref="I1:J1"/>
    <mergeCell ref="I2:J2"/>
    <mergeCell ref="I3:J3"/>
    <mergeCell ref="I4:J4"/>
    <mergeCell ref="A6:C6"/>
    <mergeCell ref="C1:H4"/>
    <mergeCell ref="A1:B4"/>
    <mergeCell ref="D6:J6"/>
    <mergeCell ref="A22:J26"/>
    <mergeCell ref="A39:E39"/>
    <mergeCell ref="F39:J39"/>
    <mergeCell ref="A9:J9"/>
    <mergeCell ref="A7:J7"/>
    <mergeCell ref="A28:J28"/>
    <mergeCell ref="A12:E12"/>
    <mergeCell ref="A13:E13"/>
    <mergeCell ref="A14:E14"/>
    <mergeCell ref="A15:E15"/>
    <mergeCell ref="A16:E16"/>
    <mergeCell ref="A17:E17"/>
    <mergeCell ref="A18:E18"/>
    <mergeCell ref="F18:I18"/>
    <mergeCell ref="H19:I19"/>
    <mergeCell ref="A21:J21"/>
    <mergeCell ref="D8:J8"/>
  </mergeCells>
  <printOptions horizontalCentered="1"/>
  <pageMargins left="0.25" right="0.25" top="0.75" bottom="0.75" header="0.3" footer="0.3"/>
  <pageSetup scale="66" orientation="portrait" horizontalDpi="4294967294" verticalDpi="0"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R38"/>
  <sheetViews>
    <sheetView zoomScale="80" zoomScaleNormal="80" zoomScalePageLayoutView="80" workbookViewId="0">
      <selection activeCell="D11" sqref="D11"/>
    </sheetView>
  </sheetViews>
  <sheetFormatPr baseColWidth="10" defaultColWidth="10.83203125" defaultRowHeight="14" x14ac:dyDescent="0.15"/>
  <cols>
    <col min="1" max="1" width="7" style="1" customWidth="1"/>
    <col min="2" max="2" width="22.5" style="1" customWidth="1"/>
    <col min="3" max="3" width="36.6640625" style="1" customWidth="1"/>
    <col min="4" max="4" width="45.33203125" style="1" customWidth="1"/>
    <col min="5" max="5" width="22.6640625" style="1" customWidth="1"/>
    <col min="6" max="6" width="29.6640625" style="1" customWidth="1"/>
    <col min="7" max="7" width="15.1640625" style="1" customWidth="1"/>
    <col min="8" max="8" width="14.5" style="1" customWidth="1"/>
    <col min="9" max="9" width="12.6640625" style="1" customWidth="1"/>
    <col min="10" max="10" width="13" style="1" customWidth="1"/>
    <col min="11" max="11" width="11.33203125" style="1" customWidth="1"/>
    <col min="12" max="13" width="15.5" style="1" customWidth="1"/>
    <col min="14" max="14" width="45.6640625" style="1" customWidth="1"/>
    <col min="15" max="18" width="35.6640625" style="1" customWidth="1"/>
    <col min="19" max="16384" width="10.83203125" style="1"/>
  </cols>
  <sheetData>
    <row r="2" spans="1:18" x14ac:dyDescent="0.15">
      <c r="B2" s="196" t="s">
        <v>94</v>
      </c>
      <c r="C2" s="196"/>
      <c r="D2" s="196"/>
      <c r="E2" s="196"/>
      <c r="F2" s="521"/>
      <c r="G2" s="521"/>
      <c r="H2" s="521"/>
      <c r="I2" s="521"/>
      <c r="J2" s="521"/>
      <c r="K2" s="521"/>
      <c r="L2" s="521"/>
      <c r="M2" s="521"/>
      <c r="N2" s="521"/>
      <c r="O2" s="521"/>
      <c r="P2" s="521"/>
      <c r="Q2" s="521"/>
      <c r="R2" s="521"/>
    </row>
    <row r="3" spans="1:18" x14ac:dyDescent="0.15">
      <c r="B3" s="206" t="s">
        <v>1</v>
      </c>
      <c r="C3" s="206"/>
      <c r="D3" s="206"/>
      <c r="E3" s="206"/>
      <c r="F3" s="31"/>
      <c r="G3" s="31"/>
      <c r="H3" s="31"/>
      <c r="I3" s="31"/>
      <c r="J3" s="31"/>
      <c r="K3" s="31"/>
      <c r="L3" s="31"/>
      <c r="M3" s="31"/>
      <c r="N3" s="31"/>
      <c r="O3" s="31"/>
      <c r="P3" s="31"/>
      <c r="Q3" s="31"/>
      <c r="R3" s="31"/>
    </row>
    <row r="4" spans="1:18" ht="27" customHeight="1" x14ac:dyDescent="0.15">
      <c r="C4" s="2" t="s">
        <v>2</v>
      </c>
      <c r="D4" s="5" t="str">
        <f>'Concertacion '!D4</f>
        <v xml:space="preserve">Departamento Administrativo de la Funcion Publica </v>
      </c>
    </row>
    <row r="5" spans="1:18" x14ac:dyDescent="0.15">
      <c r="C5" s="2" t="s">
        <v>4</v>
      </c>
      <c r="D5" s="5" t="str">
        <f>'Concertacion '!D5</f>
        <v xml:space="preserve">Direccion de Empleo Publico </v>
      </c>
    </row>
    <row r="6" spans="1:18" x14ac:dyDescent="0.15">
      <c r="C6" s="4" t="s">
        <v>6</v>
      </c>
      <c r="D6" s="5" t="str">
        <f>'Concertacion '!D6</f>
        <v>Alex Rios</v>
      </c>
    </row>
    <row r="7" spans="1:18" x14ac:dyDescent="0.15">
      <c r="C7" s="4" t="s">
        <v>8</v>
      </c>
      <c r="D7" s="5" t="str">
        <f>'Concertacion '!D7</f>
        <v>Daniel Gomez</v>
      </c>
    </row>
    <row r="8" spans="1:18" x14ac:dyDescent="0.15">
      <c r="C8" s="4" t="s">
        <v>95</v>
      </c>
      <c r="D8" s="6">
        <v>41715</v>
      </c>
      <c r="F8" s="7"/>
    </row>
    <row r="9" spans="1:18" x14ac:dyDescent="0.15">
      <c r="C9" s="200" t="s">
        <v>96</v>
      </c>
      <c r="D9" s="5" t="s">
        <v>97</v>
      </c>
      <c r="G9" s="7"/>
    </row>
    <row r="10" spans="1:18" x14ac:dyDescent="0.15">
      <c r="C10" s="200"/>
      <c r="D10" s="5" t="s">
        <v>13</v>
      </c>
    </row>
    <row r="11" spans="1:18" x14ac:dyDescent="0.15">
      <c r="C11" s="2" t="s">
        <v>98</v>
      </c>
      <c r="D11" s="5" t="s">
        <v>97</v>
      </c>
    </row>
    <row r="12" spans="1:18" x14ac:dyDescent="0.15">
      <c r="C12" s="2"/>
      <c r="D12" s="5" t="s">
        <v>99</v>
      </c>
    </row>
    <row r="13" spans="1:18" x14ac:dyDescent="0.15">
      <c r="D13" s="26"/>
    </row>
    <row r="14" spans="1:18" ht="15" thickBot="1" x14ac:dyDescent="0.2"/>
    <row r="15" spans="1:18" ht="15" thickBot="1" x14ac:dyDescent="0.2">
      <c r="A15" s="522" t="s">
        <v>14</v>
      </c>
      <c r="B15" s="523"/>
      <c r="C15" s="523"/>
      <c r="D15" s="523"/>
      <c r="E15" s="523"/>
      <c r="F15" s="523"/>
      <c r="G15" s="523"/>
      <c r="H15" s="524" t="s">
        <v>100</v>
      </c>
      <c r="I15" s="508"/>
      <c r="J15" s="508"/>
      <c r="K15" s="508"/>
      <c r="L15" s="508"/>
      <c r="M15" s="508"/>
      <c r="N15" s="508"/>
      <c r="O15" s="508"/>
      <c r="P15" s="508"/>
      <c r="Q15" s="508"/>
      <c r="R15" s="509"/>
    </row>
    <row r="16" spans="1:18" ht="28.5" customHeight="1" x14ac:dyDescent="0.15">
      <c r="A16" s="57" t="s">
        <v>17</v>
      </c>
      <c r="B16" s="57" t="s">
        <v>18</v>
      </c>
      <c r="C16" s="63" t="s">
        <v>19</v>
      </c>
      <c r="D16" s="57" t="s">
        <v>20</v>
      </c>
      <c r="E16" s="57" t="s">
        <v>101</v>
      </c>
      <c r="F16" s="57" t="s">
        <v>22</v>
      </c>
      <c r="G16" s="32" t="s">
        <v>23</v>
      </c>
      <c r="H16" s="525" t="s">
        <v>102</v>
      </c>
      <c r="I16" s="526"/>
      <c r="J16" s="526"/>
      <c r="K16" s="527"/>
      <c r="L16" s="57" t="s">
        <v>103</v>
      </c>
      <c r="M16" s="528" t="s">
        <v>104</v>
      </c>
      <c r="N16" s="194" t="s">
        <v>105</v>
      </c>
      <c r="O16" s="525" t="s">
        <v>106</v>
      </c>
      <c r="P16" s="527"/>
      <c r="Q16" s="525" t="s">
        <v>16</v>
      </c>
      <c r="R16" s="527"/>
    </row>
    <row r="17" spans="1:18" ht="30" customHeight="1" x14ac:dyDescent="0.15">
      <c r="A17" s="204" t="s">
        <v>26</v>
      </c>
      <c r="B17" s="205">
        <v>0.3</v>
      </c>
      <c r="C17" s="183" t="s">
        <v>27</v>
      </c>
      <c r="D17" s="9" t="s">
        <v>28</v>
      </c>
      <c r="E17" s="183">
        <v>4</v>
      </c>
      <c r="F17" s="183" t="s">
        <v>29</v>
      </c>
      <c r="G17" s="197" t="s">
        <v>30</v>
      </c>
      <c r="H17" s="55" t="s">
        <v>107</v>
      </c>
      <c r="I17" s="55" t="s">
        <v>108</v>
      </c>
      <c r="J17" s="55" t="s">
        <v>109</v>
      </c>
      <c r="K17" s="55" t="s">
        <v>110</v>
      </c>
      <c r="L17" s="8" t="s">
        <v>111</v>
      </c>
      <c r="M17" s="529"/>
      <c r="N17" s="195"/>
      <c r="O17" s="19" t="s">
        <v>112</v>
      </c>
      <c r="P17" s="19" t="s">
        <v>90</v>
      </c>
      <c r="Q17" s="19" t="s">
        <v>24</v>
      </c>
      <c r="R17" s="19" t="s">
        <v>25</v>
      </c>
    </row>
    <row r="18" spans="1:18" ht="45" customHeight="1" x14ac:dyDescent="0.15">
      <c r="A18" s="204"/>
      <c r="B18" s="204"/>
      <c r="C18" s="184"/>
      <c r="D18" s="10" t="s">
        <v>31</v>
      </c>
      <c r="E18" s="184"/>
      <c r="F18" s="184"/>
      <c r="G18" s="197"/>
      <c r="H18" s="510">
        <v>0.25</v>
      </c>
      <c r="I18" s="510">
        <f>1/E17</f>
        <v>0.25</v>
      </c>
      <c r="J18" s="510"/>
      <c r="K18" s="510"/>
      <c r="L18" s="516">
        <f>SUM(H18:K18)</f>
        <v>0.5</v>
      </c>
      <c r="M18" s="516">
        <f>2*B17/E17</f>
        <v>0.15</v>
      </c>
      <c r="N18" s="513" t="s">
        <v>113</v>
      </c>
      <c r="O18" s="513" t="s">
        <v>114</v>
      </c>
      <c r="P18" s="183" t="s">
        <v>115</v>
      </c>
      <c r="Q18" s="513" t="s">
        <v>116</v>
      </c>
      <c r="R18" s="183"/>
    </row>
    <row r="19" spans="1:18" ht="35.25" customHeight="1" x14ac:dyDescent="0.15">
      <c r="A19" s="204"/>
      <c r="B19" s="204"/>
      <c r="C19" s="184"/>
      <c r="D19" s="10" t="s">
        <v>32</v>
      </c>
      <c r="E19" s="184"/>
      <c r="F19" s="184"/>
      <c r="G19" s="197"/>
      <c r="H19" s="519"/>
      <c r="I19" s="511"/>
      <c r="J19" s="511"/>
      <c r="K19" s="511"/>
      <c r="L19" s="517"/>
      <c r="M19" s="517"/>
      <c r="N19" s="514"/>
      <c r="O19" s="514"/>
      <c r="P19" s="184"/>
      <c r="Q19" s="514"/>
      <c r="R19" s="184"/>
    </row>
    <row r="20" spans="1:18" ht="39.75" customHeight="1" x14ac:dyDescent="0.15">
      <c r="A20" s="204"/>
      <c r="B20" s="204"/>
      <c r="C20" s="185"/>
      <c r="D20" s="10" t="s">
        <v>33</v>
      </c>
      <c r="E20" s="185"/>
      <c r="F20" s="185"/>
      <c r="G20" s="197"/>
      <c r="H20" s="520"/>
      <c r="I20" s="512"/>
      <c r="J20" s="512"/>
      <c r="K20" s="512"/>
      <c r="L20" s="518"/>
      <c r="M20" s="518"/>
      <c r="N20" s="515"/>
      <c r="O20" s="515"/>
      <c r="P20" s="185"/>
      <c r="Q20" s="515"/>
      <c r="R20" s="185"/>
    </row>
    <row r="21" spans="1:18" ht="56.25" customHeight="1" x14ac:dyDescent="0.15">
      <c r="A21" s="193" t="s">
        <v>34</v>
      </c>
      <c r="B21" s="190">
        <v>0.4</v>
      </c>
      <c r="C21" s="183" t="s">
        <v>35</v>
      </c>
      <c r="D21" s="10" t="s">
        <v>117</v>
      </c>
      <c r="E21" s="183">
        <v>20</v>
      </c>
      <c r="F21" s="183" t="s">
        <v>37</v>
      </c>
      <c r="G21" s="183" t="s">
        <v>118</v>
      </c>
      <c r="H21" s="510">
        <v>0.08</v>
      </c>
      <c r="I21" s="510">
        <f>7/E21</f>
        <v>0.35</v>
      </c>
      <c r="J21" s="501"/>
      <c r="K21" s="183"/>
      <c r="L21" s="501">
        <f>+H21+I21+J21+K21</f>
        <v>0.43</v>
      </c>
      <c r="M21" s="501">
        <f>9*B21/E21</f>
        <v>0.18</v>
      </c>
      <c r="N21" s="183"/>
      <c r="O21" s="183"/>
      <c r="P21" s="183"/>
      <c r="Q21" s="183"/>
      <c r="R21" s="187"/>
    </row>
    <row r="22" spans="1:18" ht="47.25" customHeight="1" x14ac:dyDescent="0.15">
      <c r="A22" s="194"/>
      <c r="B22" s="191"/>
      <c r="C22" s="184"/>
      <c r="D22" s="10" t="s">
        <v>39</v>
      </c>
      <c r="E22" s="184"/>
      <c r="F22" s="184"/>
      <c r="G22" s="184"/>
      <c r="H22" s="511"/>
      <c r="I22" s="511"/>
      <c r="J22" s="184"/>
      <c r="K22" s="184"/>
      <c r="L22" s="502"/>
      <c r="M22" s="502"/>
      <c r="N22" s="184"/>
      <c r="O22" s="184"/>
      <c r="P22" s="184"/>
      <c r="Q22" s="184"/>
      <c r="R22" s="188"/>
    </row>
    <row r="23" spans="1:18" ht="57" customHeight="1" x14ac:dyDescent="0.15">
      <c r="A23" s="195"/>
      <c r="B23" s="192"/>
      <c r="C23" s="185"/>
      <c r="D23" s="10" t="s">
        <v>41</v>
      </c>
      <c r="E23" s="184"/>
      <c r="F23" s="185"/>
      <c r="G23" s="185"/>
      <c r="H23" s="512"/>
      <c r="I23" s="512"/>
      <c r="J23" s="185"/>
      <c r="K23" s="185"/>
      <c r="L23" s="503"/>
      <c r="M23" s="503"/>
      <c r="N23" s="185"/>
      <c r="O23" s="185"/>
      <c r="P23" s="185"/>
      <c r="Q23" s="185"/>
      <c r="R23" s="189"/>
    </row>
    <row r="24" spans="1:18" ht="55.5" customHeight="1" x14ac:dyDescent="0.15">
      <c r="A24" s="193" t="s">
        <v>43</v>
      </c>
      <c r="B24" s="190">
        <v>0.3</v>
      </c>
      <c r="C24" s="183" t="s">
        <v>44</v>
      </c>
      <c r="D24" s="10" t="s">
        <v>45</v>
      </c>
      <c r="E24" s="183">
        <v>15</v>
      </c>
      <c r="F24" s="183" t="s">
        <v>29</v>
      </c>
      <c r="G24" s="183" t="s">
        <v>42</v>
      </c>
      <c r="H24" s="510">
        <v>0.1</v>
      </c>
      <c r="I24" s="510">
        <f>5/E24</f>
        <v>0.33333333333333331</v>
      </c>
      <c r="J24" s="183"/>
      <c r="K24" s="183"/>
      <c r="L24" s="501">
        <f>+H24+I24+J24+K24</f>
        <v>0.43333333333333335</v>
      </c>
      <c r="M24" s="501">
        <f>8*B24/E24</f>
        <v>0.16</v>
      </c>
      <c r="N24" s="183"/>
      <c r="O24" s="183"/>
      <c r="P24" s="183"/>
      <c r="Q24" s="183"/>
      <c r="R24" s="183"/>
    </row>
    <row r="25" spans="1:18" ht="39.75" customHeight="1" x14ac:dyDescent="0.15">
      <c r="A25" s="194"/>
      <c r="B25" s="191"/>
      <c r="C25" s="184"/>
      <c r="D25" s="10" t="s">
        <v>46</v>
      </c>
      <c r="E25" s="184"/>
      <c r="F25" s="184"/>
      <c r="G25" s="184"/>
      <c r="H25" s="511"/>
      <c r="I25" s="511"/>
      <c r="J25" s="184"/>
      <c r="K25" s="184"/>
      <c r="L25" s="502"/>
      <c r="M25" s="502"/>
      <c r="N25" s="184"/>
      <c r="O25" s="184"/>
      <c r="P25" s="184"/>
      <c r="Q25" s="184"/>
      <c r="R25" s="184"/>
    </row>
    <row r="26" spans="1:18" ht="39" customHeight="1" x14ac:dyDescent="0.15">
      <c r="A26" s="195"/>
      <c r="B26" s="192"/>
      <c r="C26" s="185"/>
      <c r="D26" s="10" t="s">
        <v>47</v>
      </c>
      <c r="E26" s="185"/>
      <c r="F26" s="185"/>
      <c r="G26" s="185"/>
      <c r="H26" s="512"/>
      <c r="I26" s="512"/>
      <c r="J26" s="185"/>
      <c r="K26" s="185"/>
      <c r="L26" s="503"/>
      <c r="M26" s="503"/>
      <c r="N26" s="185"/>
      <c r="O26" s="185"/>
      <c r="P26" s="185"/>
      <c r="Q26" s="185"/>
      <c r="R26" s="185"/>
    </row>
    <row r="27" spans="1:18" ht="33.75" customHeight="1" x14ac:dyDescent="0.15">
      <c r="A27" s="19" t="s">
        <v>48</v>
      </c>
      <c r="B27" s="56">
        <f>SUM(B17:B26)</f>
        <v>1</v>
      </c>
      <c r="C27" s="56"/>
      <c r="D27" s="5"/>
      <c r="E27" s="5"/>
      <c r="F27" s="5"/>
      <c r="G27" s="10"/>
      <c r="H27" s="56">
        <f>SUM(H18:H26)</f>
        <v>0.43000000000000005</v>
      </c>
      <c r="I27" s="56">
        <f>SUM(I18:I26)</f>
        <v>0.93333333333333335</v>
      </c>
      <c r="J27" s="5"/>
      <c r="K27" s="5"/>
      <c r="L27" s="20">
        <f>SUM(L18:L26)/3</f>
        <v>0.45444444444444443</v>
      </c>
      <c r="M27" s="20">
        <f>SUM(M18:M26)</f>
        <v>0.49</v>
      </c>
      <c r="N27" s="5"/>
      <c r="O27" s="5"/>
      <c r="P27" s="5"/>
      <c r="Q27" s="5"/>
      <c r="R27" s="5"/>
    </row>
    <row r="28" spans="1:18" ht="29.25" customHeight="1" thickBot="1" x14ac:dyDescent="0.2">
      <c r="A28" s="12"/>
    </row>
    <row r="29" spans="1:18" ht="20.25" customHeight="1" x14ac:dyDescent="0.15">
      <c r="A29" s="12"/>
      <c r="D29" s="179"/>
      <c r="E29" s="180"/>
      <c r="F29" s="504"/>
      <c r="G29" s="505"/>
      <c r="H29" s="506"/>
      <c r="I29" s="21"/>
      <c r="J29" s="21"/>
      <c r="K29" s="21"/>
      <c r="L29" s="21"/>
      <c r="M29" s="21"/>
      <c r="N29" s="21"/>
      <c r="O29" s="21"/>
      <c r="P29" s="21"/>
      <c r="Q29" s="21"/>
      <c r="R29" s="21"/>
    </row>
    <row r="30" spans="1:18" ht="15" thickBot="1" x14ac:dyDescent="0.2">
      <c r="A30" s="12"/>
      <c r="D30" s="177" t="s">
        <v>49</v>
      </c>
      <c r="E30" s="178"/>
      <c r="F30" s="59"/>
      <c r="G30" s="178" t="s">
        <v>50</v>
      </c>
      <c r="H30" s="181"/>
      <c r="I30" s="22"/>
      <c r="J30" s="22"/>
      <c r="K30" s="22"/>
      <c r="L30" s="22"/>
      <c r="M30" s="22"/>
      <c r="N30" s="22"/>
      <c r="O30" s="22"/>
      <c r="P30" s="22"/>
      <c r="Q30" s="22"/>
      <c r="R30" s="22"/>
    </row>
    <row r="31" spans="1:18" ht="15" thickBot="1" x14ac:dyDescent="0.2">
      <c r="A31" s="12"/>
    </row>
    <row r="32" spans="1:18" ht="15" thickBot="1" x14ac:dyDescent="0.2">
      <c r="A32" s="12"/>
      <c r="B32" s="507" t="s">
        <v>119</v>
      </c>
      <c r="C32" s="508"/>
      <c r="D32" s="508"/>
      <c r="E32" s="508"/>
      <c r="F32" s="508"/>
      <c r="G32" s="508"/>
      <c r="H32" s="509"/>
      <c r="I32" s="31"/>
      <c r="J32" s="31"/>
      <c r="K32" s="31"/>
      <c r="L32" s="31"/>
      <c r="M32" s="31"/>
      <c r="N32" s="31"/>
      <c r="O32" s="31"/>
      <c r="P32" s="31"/>
      <c r="Q32" s="31"/>
      <c r="R32" s="31"/>
    </row>
    <row r="33" spans="1:18" ht="45" x14ac:dyDescent="0.15">
      <c r="A33" s="12"/>
      <c r="B33" s="13" t="s">
        <v>120</v>
      </c>
      <c r="C33" s="27" t="s">
        <v>121</v>
      </c>
      <c r="D33" s="14" t="s">
        <v>122</v>
      </c>
      <c r="E33" s="14" t="s">
        <v>123</v>
      </c>
      <c r="F33" s="14" t="s">
        <v>124</v>
      </c>
      <c r="G33" s="63" t="s">
        <v>125</v>
      </c>
      <c r="H33" s="63" t="s">
        <v>126</v>
      </c>
      <c r="I33" s="22"/>
      <c r="J33" s="22"/>
      <c r="K33" s="22"/>
      <c r="L33" s="22"/>
      <c r="M33" s="22"/>
      <c r="N33" s="22"/>
      <c r="O33" s="22"/>
      <c r="P33" s="22"/>
      <c r="Q33" s="22"/>
      <c r="R33" s="22"/>
    </row>
    <row r="34" spans="1:18" ht="90" x14ac:dyDescent="0.15">
      <c r="B34" s="23" t="s">
        <v>127</v>
      </c>
      <c r="C34" s="10" t="s">
        <v>128</v>
      </c>
      <c r="D34" s="10" t="s">
        <v>129</v>
      </c>
      <c r="E34" s="15">
        <v>41807</v>
      </c>
      <c r="F34" s="10" t="s">
        <v>130</v>
      </c>
      <c r="H34" s="16"/>
    </row>
    <row r="35" spans="1:18" ht="30" x14ac:dyDescent="0.15">
      <c r="B35" s="24" t="s">
        <v>131</v>
      </c>
      <c r="C35" s="28"/>
      <c r="D35" s="5"/>
      <c r="E35" s="5"/>
      <c r="F35" s="5"/>
      <c r="G35" s="5"/>
      <c r="H35" s="16"/>
    </row>
    <row r="36" spans="1:18" x14ac:dyDescent="0.15">
      <c r="B36" s="25" t="s">
        <v>59</v>
      </c>
      <c r="C36" s="29"/>
      <c r="D36" s="5"/>
      <c r="E36" s="5"/>
      <c r="F36" s="5"/>
      <c r="G36" s="5"/>
      <c r="H36" s="16"/>
    </row>
    <row r="37" spans="1:18" x14ac:dyDescent="0.15">
      <c r="B37" s="25" t="s">
        <v>132</v>
      </c>
      <c r="C37" s="29"/>
      <c r="D37" s="5"/>
      <c r="E37" s="5"/>
      <c r="F37" s="5"/>
      <c r="G37" s="5"/>
      <c r="H37" s="16"/>
    </row>
    <row r="38" spans="1:18" ht="15" thickBot="1" x14ac:dyDescent="0.2">
      <c r="B38" s="58" t="s">
        <v>133</v>
      </c>
      <c r="C38" s="30"/>
      <c r="D38" s="17"/>
      <c r="E38" s="17"/>
      <c r="F38" s="17"/>
      <c r="G38" s="17"/>
      <c r="H38" s="18"/>
    </row>
  </sheetData>
  <mergeCells count="66">
    <mergeCell ref="H16:K16"/>
    <mergeCell ref="M16:M17"/>
    <mergeCell ref="N16:N17"/>
    <mergeCell ref="O16:P16"/>
    <mergeCell ref="Q16:R16"/>
    <mergeCell ref="B2:R2"/>
    <mergeCell ref="B3:E3"/>
    <mergeCell ref="C9:C10"/>
    <mergeCell ref="A15:G15"/>
    <mergeCell ref="H15:R15"/>
    <mergeCell ref="M18:M20"/>
    <mergeCell ref="A17:A20"/>
    <mergeCell ref="B17:B20"/>
    <mergeCell ref="C17:C20"/>
    <mergeCell ref="E17:E20"/>
    <mergeCell ref="F17:F20"/>
    <mergeCell ref="G17:G20"/>
    <mergeCell ref="H18:H20"/>
    <mergeCell ref="I18:I20"/>
    <mergeCell ref="J18:J20"/>
    <mergeCell ref="K18:K20"/>
    <mergeCell ref="L18:L20"/>
    <mergeCell ref="A21:A23"/>
    <mergeCell ref="B21:B23"/>
    <mergeCell ref="C21:C23"/>
    <mergeCell ref="E21:E23"/>
    <mergeCell ref="F21:F23"/>
    <mergeCell ref="N18:N20"/>
    <mergeCell ref="O18:O20"/>
    <mergeCell ref="P18:P20"/>
    <mergeCell ref="Q18:Q20"/>
    <mergeCell ref="R18:R20"/>
    <mergeCell ref="J24:J26"/>
    <mergeCell ref="M21:M23"/>
    <mergeCell ref="A24:A26"/>
    <mergeCell ref="B24:B26"/>
    <mergeCell ref="C24:C26"/>
    <mergeCell ref="E24:E26"/>
    <mergeCell ref="F24:F26"/>
    <mergeCell ref="G24:G26"/>
    <mergeCell ref="H24:H26"/>
    <mergeCell ref="I24:I26"/>
    <mergeCell ref="L24:L26"/>
    <mergeCell ref="G21:G23"/>
    <mergeCell ref="H21:H23"/>
    <mergeCell ref="I21:I23"/>
    <mergeCell ref="J21:J23"/>
    <mergeCell ref="K21:K23"/>
    <mergeCell ref="D29:E29"/>
    <mergeCell ref="F29:H29"/>
    <mergeCell ref="D30:E30"/>
    <mergeCell ref="G30:H30"/>
    <mergeCell ref="B32:H32"/>
    <mergeCell ref="K24:K26"/>
    <mergeCell ref="M24:M26"/>
    <mergeCell ref="N21:N23"/>
    <mergeCell ref="N24:N26"/>
    <mergeCell ref="O21:O23"/>
    <mergeCell ref="O24:O26"/>
    <mergeCell ref="L21:L23"/>
    <mergeCell ref="P21:P23"/>
    <mergeCell ref="P24:P26"/>
    <mergeCell ref="Q21:Q23"/>
    <mergeCell ref="Q24:Q26"/>
    <mergeCell ref="R21:R23"/>
    <mergeCell ref="R24:R26"/>
  </mergeCells>
  <conditionalFormatting sqref="L18">
    <cfRule type="cellIs" dxfId="3" priority="1" operator="greaterThan">
      <formula>100</formula>
    </cfRule>
  </conditionalFormatting>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R38"/>
  <sheetViews>
    <sheetView zoomScale="80" zoomScaleNormal="80" zoomScalePageLayoutView="80" workbookViewId="0">
      <selection activeCell="D24" sqref="D24"/>
    </sheetView>
  </sheetViews>
  <sheetFormatPr baseColWidth="10" defaultColWidth="10.83203125" defaultRowHeight="14" x14ac:dyDescent="0.15"/>
  <cols>
    <col min="1" max="1" width="7" style="1" customWidth="1"/>
    <col min="2" max="2" width="22.5" style="1" customWidth="1"/>
    <col min="3" max="3" width="36.6640625" style="1" customWidth="1"/>
    <col min="4" max="4" width="45.33203125" style="1" customWidth="1"/>
    <col min="5" max="5" width="22.6640625" style="1" customWidth="1"/>
    <col min="6" max="6" width="29.6640625" style="1" customWidth="1"/>
    <col min="7" max="7" width="15.1640625" style="1" customWidth="1"/>
    <col min="8" max="8" width="14.5" style="1" customWidth="1"/>
    <col min="9" max="9" width="14" style="1" customWidth="1"/>
    <col min="10" max="10" width="13" style="1" customWidth="1"/>
    <col min="11" max="11" width="14.33203125" style="1" customWidth="1"/>
    <col min="12" max="13" width="15.5" style="1" customWidth="1"/>
    <col min="14" max="14" width="45.6640625" style="1" customWidth="1"/>
    <col min="15" max="18" width="35.6640625" style="1" customWidth="1"/>
    <col min="19" max="16384" width="10.83203125" style="1"/>
  </cols>
  <sheetData>
    <row r="2" spans="1:18" x14ac:dyDescent="0.15">
      <c r="B2" s="196" t="s">
        <v>94</v>
      </c>
      <c r="C2" s="196"/>
      <c r="D2" s="196"/>
      <c r="E2" s="196"/>
      <c r="F2" s="521"/>
      <c r="G2" s="521"/>
      <c r="H2" s="521"/>
      <c r="I2" s="521"/>
      <c r="J2" s="521"/>
      <c r="K2" s="521"/>
      <c r="L2" s="521"/>
      <c r="M2" s="521"/>
      <c r="N2" s="521"/>
      <c r="O2" s="521"/>
      <c r="P2" s="521"/>
      <c r="Q2" s="521"/>
      <c r="R2" s="521"/>
    </row>
    <row r="3" spans="1:18" x14ac:dyDescent="0.15">
      <c r="B3" s="206" t="s">
        <v>1</v>
      </c>
      <c r="C3" s="206"/>
      <c r="D3" s="206"/>
      <c r="E3" s="206"/>
      <c r="F3" s="31"/>
      <c r="G3" s="31"/>
      <c r="H3" s="31"/>
      <c r="I3" s="31"/>
      <c r="J3" s="31"/>
      <c r="K3" s="31"/>
      <c r="L3" s="31"/>
      <c r="M3" s="31"/>
      <c r="N3" s="31"/>
      <c r="O3" s="31"/>
      <c r="P3" s="31"/>
      <c r="Q3" s="31"/>
      <c r="R3" s="31"/>
    </row>
    <row r="4" spans="1:18" ht="27" customHeight="1" x14ac:dyDescent="0.15">
      <c r="C4" s="2" t="s">
        <v>2</v>
      </c>
      <c r="D4" s="5" t="str">
        <f>'Concertacion '!D4</f>
        <v xml:space="preserve">Departamento Administrativo de la Funcion Publica </v>
      </c>
    </row>
    <row r="5" spans="1:18" x14ac:dyDescent="0.15">
      <c r="C5" s="2" t="s">
        <v>4</v>
      </c>
      <c r="D5" s="5" t="str">
        <f>'Concertacion '!D5</f>
        <v xml:space="preserve">Direccion de Empleo Publico </v>
      </c>
    </row>
    <row r="6" spans="1:18" x14ac:dyDescent="0.15">
      <c r="C6" s="4" t="s">
        <v>6</v>
      </c>
      <c r="D6" s="5" t="str">
        <f>'Concertacion '!D6</f>
        <v>Alex Rios</v>
      </c>
    </row>
    <row r="7" spans="1:18" x14ac:dyDescent="0.15">
      <c r="C7" s="4" t="s">
        <v>8</v>
      </c>
      <c r="D7" s="5" t="str">
        <f>'Concertacion '!D7</f>
        <v>Daniel Gomez</v>
      </c>
    </row>
    <row r="8" spans="1:18" x14ac:dyDescent="0.15">
      <c r="C8" s="4" t="s">
        <v>95</v>
      </c>
      <c r="D8" s="6">
        <v>41715</v>
      </c>
      <c r="F8" s="7"/>
    </row>
    <row r="9" spans="1:18" x14ac:dyDescent="0.15">
      <c r="C9" s="200" t="s">
        <v>96</v>
      </c>
      <c r="D9" s="5" t="s">
        <v>97</v>
      </c>
      <c r="G9" s="7"/>
    </row>
    <row r="10" spans="1:18" x14ac:dyDescent="0.15">
      <c r="C10" s="200"/>
      <c r="D10" s="5" t="s">
        <v>13</v>
      </c>
    </row>
    <row r="11" spans="1:18" x14ac:dyDescent="0.15">
      <c r="C11" s="2" t="s">
        <v>98</v>
      </c>
      <c r="D11" s="5" t="s">
        <v>134</v>
      </c>
    </row>
    <row r="12" spans="1:18" x14ac:dyDescent="0.15">
      <c r="C12" s="2"/>
      <c r="D12" s="5" t="s">
        <v>135</v>
      </c>
    </row>
    <row r="13" spans="1:18" x14ac:dyDescent="0.15">
      <c r="D13" s="26"/>
    </row>
    <row r="14" spans="1:18" ht="15" thickBot="1" x14ac:dyDescent="0.2"/>
    <row r="15" spans="1:18" ht="15" thickBot="1" x14ac:dyDescent="0.2">
      <c r="A15" s="522" t="s">
        <v>14</v>
      </c>
      <c r="B15" s="523"/>
      <c r="C15" s="523"/>
      <c r="D15" s="523"/>
      <c r="E15" s="523"/>
      <c r="F15" s="523"/>
      <c r="G15" s="523"/>
      <c r="H15" s="524" t="s">
        <v>100</v>
      </c>
      <c r="I15" s="508"/>
      <c r="J15" s="508"/>
      <c r="K15" s="508"/>
      <c r="L15" s="508"/>
      <c r="M15" s="508"/>
      <c r="N15" s="508"/>
      <c r="O15" s="508"/>
      <c r="P15" s="508"/>
      <c r="Q15" s="508"/>
      <c r="R15" s="509"/>
    </row>
    <row r="16" spans="1:18" ht="28.5" customHeight="1" x14ac:dyDescent="0.15">
      <c r="A16" s="57" t="s">
        <v>17</v>
      </c>
      <c r="B16" s="57" t="s">
        <v>18</v>
      </c>
      <c r="C16" s="63" t="s">
        <v>19</v>
      </c>
      <c r="D16" s="57" t="s">
        <v>20</v>
      </c>
      <c r="E16" s="57" t="s">
        <v>101</v>
      </c>
      <c r="F16" s="57" t="s">
        <v>22</v>
      </c>
      <c r="G16" s="32" t="s">
        <v>23</v>
      </c>
      <c r="H16" s="525" t="s">
        <v>102</v>
      </c>
      <c r="I16" s="526"/>
      <c r="J16" s="526"/>
      <c r="K16" s="527"/>
      <c r="L16" s="57" t="s">
        <v>103</v>
      </c>
      <c r="M16" s="528" t="s">
        <v>104</v>
      </c>
      <c r="N16" s="194" t="s">
        <v>105</v>
      </c>
      <c r="O16" s="525" t="s">
        <v>106</v>
      </c>
      <c r="P16" s="527"/>
      <c r="Q16" s="525" t="s">
        <v>16</v>
      </c>
      <c r="R16" s="527"/>
    </row>
    <row r="17" spans="1:18" ht="30" customHeight="1" x14ac:dyDescent="0.15">
      <c r="A17" s="204" t="s">
        <v>26</v>
      </c>
      <c r="B17" s="205">
        <v>0.3</v>
      </c>
      <c r="C17" s="183" t="s">
        <v>27</v>
      </c>
      <c r="D17" s="9" t="s">
        <v>28</v>
      </c>
      <c r="E17" s="183">
        <v>4</v>
      </c>
      <c r="F17" s="183" t="s">
        <v>29</v>
      </c>
      <c r="G17" s="197" t="s">
        <v>30</v>
      </c>
      <c r="H17" s="55" t="s">
        <v>107</v>
      </c>
      <c r="I17" s="55" t="s">
        <v>108</v>
      </c>
      <c r="J17" s="55" t="s">
        <v>109</v>
      </c>
      <c r="K17" s="55" t="s">
        <v>110</v>
      </c>
      <c r="L17" s="8" t="s">
        <v>111</v>
      </c>
      <c r="M17" s="529"/>
      <c r="N17" s="195"/>
      <c r="O17" s="19" t="s">
        <v>112</v>
      </c>
      <c r="P17" s="19" t="s">
        <v>90</v>
      </c>
      <c r="Q17" s="19" t="s">
        <v>24</v>
      </c>
      <c r="R17" s="19" t="s">
        <v>25</v>
      </c>
    </row>
    <row r="18" spans="1:18" ht="45" customHeight="1" x14ac:dyDescent="0.15">
      <c r="A18" s="204"/>
      <c r="B18" s="204"/>
      <c r="C18" s="184"/>
      <c r="D18" s="10" t="s">
        <v>31</v>
      </c>
      <c r="E18" s="184"/>
      <c r="F18" s="184"/>
      <c r="G18" s="197"/>
      <c r="H18" s="510">
        <f>1/E17</f>
        <v>0.25</v>
      </c>
      <c r="I18" s="510">
        <f>+'Seguimiento 2'!I18:I20</f>
        <v>0.25</v>
      </c>
      <c r="J18" s="510">
        <f>2/E17</f>
        <v>0.5</v>
      </c>
      <c r="K18" s="510"/>
      <c r="L18" s="516">
        <f>+H18+I18+J18</f>
        <v>1</v>
      </c>
      <c r="M18" s="516">
        <f>4*B17/E17</f>
        <v>0.3</v>
      </c>
      <c r="N18" s="513" t="s">
        <v>113</v>
      </c>
      <c r="O18" s="513" t="s">
        <v>114</v>
      </c>
      <c r="P18" s="183" t="s">
        <v>115</v>
      </c>
      <c r="Q18" s="513" t="s">
        <v>116</v>
      </c>
      <c r="R18" s="183"/>
    </row>
    <row r="19" spans="1:18" ht="35.25" customHeight="1" x14ac:dyDescent="0.15">
      <c r="A19" s="204"/>
      <c r="B19" s="204"/>
      <c r="C19" s="184"/>
      <c r="D19" s="10" t="s">
        <v>32</v>
      </c>
      <c r="E19" s="184"/>
      <c r="F19" s="184"/>
      <c r="G19" s="197"/>
      <c r="H19" s="511"/>
      <c r="I19" s="511"/>
      <c r="J19" s="511"/>
      <c r="K19" s="511"/>
      <c r="L19" s="517"/>
      <c r="M19" s="517"/>
      <c r="N19" s="514"/>
      <c r="O19" s="514"/>
      <c r="P19" s="184"/>
      <c r="Q19" s="514"/>
      <c r="R19" s="184"/>
    </row>
    <row r="20" spans="1:18" ht="39.75" customHeight="1" x14ac:dyDescent="0.15">
      <c r="A20" s="204"/>
      <c r="B20" s="204"/>
      <c r="C20" s="185"/>
      <c r="D20" s="10" t="s">
        <v>33</v>
      </c>
      <c r="E20" s="185"/>
      <c r="F20" s="185"/>
      <c r="G20" s="197"/>
      <c r="H20" s="512"/>
      <c r="I20" s="512"/>
      <c r="J20" s="512"/>
      <c r="K20" s="512"/>
      <c r="L20" s="518"/>
      <c r="M20" s="518"/>
      <c r="N20" s="515"/>
      <c r="O20" s="515"/>
      <c r="P20" s="185"/>
      <c r="Q20" s="515"/>
      <c r="R20" s="185"/>
    </row>
    <row r="21" spans="1:18" ht="56.25" customHeight="1" x14ac:dyDescent="0.15">
      <c r="A21" s="193" t="s">
        <v>34</v>
      </c>
      <c r="B21" s="190">
        <v>0.4</v>
      </c>
      <c r="C21" s="183" t="s">
        <v>35</v>
      </c>
      <c r="D21" s="10" t="s">
        <v>117</v>
      </c>
      <c r="E21" s="183">
        <v>20</v>
      </c>
      <c r="F21" s="183" t="s">
        <v>37</v>
      </c>
      <c r="G21" s="183" t="s">
        <v>118</v>
      </c>
      <c r="H21" s="510">
        <f>7/25</f>
        <v>0.28000000000000003</v>
      </c>
      <c r="I21" s="501">
        <f>+'Seguimiento 2'!I21:I23</f>
        <v>0.35</v>
      </c>
      <c r="J21" s="510">
        <f>5/E21</f>
        <v>0.25</v>
      </c>
      <c r="K21" s="183"/>
      <c r="L21" s="501">
        <f>+H21+I21+J21+K21</f>
        <v>0.88</v>
      </c>
      <c r="M21" s="501">
        <f>+L21*B21</f>
        <v>0.35200000000000004</v>
      </c>
      <c r="N21" s="183"/>
      <c r="O21" s="183"/>
      <c r="P21" s="183"/>
      <c r="Q21" s="183"/>
      <c r="R21" s="183"/>
    </row>
    <row r="22" spans="1:18" ht="47.25" customHeight="1" x14ac:dyDescent="0.15">
      <c r="A22" s="194"/>
      <c r="B22" s="191"/>
      <c r="C22" s="184"/>
      <c r="D22" s="10" t="s">
        <v>39</v>
      </c>
      <c r="E22" s="184"/>
      <c r="F22" s="184"/>
      <c r="G22" s="184"/>
      <c r="H22" s="511"/>
      <c r="I22" s="184"/>
      <c r="J22" s="511"/>
      <c r="K22" s="184"/>
      <c r="L22" s="502"/>
      <c r="M22" s="502"/>
      <c r="N22" s="184"/>
      <c r="O22" s="184"/>
      <c r="P22" s="184"/>
      <c r="Q22" s="184"/>
      <c r="R22" s="184"/>
    </row>
    <row r="23" spans="1:18" ht="57" customHeight="1" x14ac:dyDescent="0.15">
      <c r="A23" s="195"/>
      <c r="B23" s="192"/>
      <c r="C23" s="185"/>
      <c r="D23" s="10" t="s">
        <v>41</v>
      </c>
      <c r="E23" s="184"/>
      <c r="F23" s="185"/>
      <c r="G23" s="185"/>
      <c r="H23" s="512"/>
      <c r="I23" s="185"/>
      <c r="J23" s="512"/>
      <c r="K23" s="185"/>
      <c r="L23" s="503"/>
      <c r="M23" s="503"/>
      <c r="N23" s="185"/>
      <c r="O23" s="185"/>
      <c r="P23" s="185"/>
      <c r="Q23" s="185"/>
      <c r="R23" s="185"/>
    </row>
    <row r="24" spans="1:18" ht="55.5" customHeight="1" x14ac:dyDescent="0.15">
      <c r="A24" s="193" t="s">
        <v>43</v>
      </c>
      <c r="B24" s="190">
        <v>0.3</v>
      </c>
      <c r="C24" s="183" t="s">
        <v>44</v>
      </c>
      <c r="D24" s="10" t="s">
        <v>45</v>
      </c>
      <c r="E24" s="183">
        <v>15</v>
      </c>
      <c r="F24" s="183" t="s">
        <v>29</v>
      </c>
      <c r="G24" s="183" t="s">
        <v>42</v>
      </c>
      <c r="H24" s="510">
        <f>3/30</f>
        <v>0.1</v>
      </c>
      <c r="I24" s="501">
        <f>+'Seguimiento 2'!I24:I26</f>
        <v>0.33333333333333331</v>
      </c>
      <c r="J24" s="510">
        <f>6/E24</f>
        <v>0.4</v>
      </c>
      <c r="K24" s="183"/>
      <c r="L24" s="501">
        <f>+H24+I24+J24+K24</f>
        <v>0.83333333333333337</v>
      </c>
      <c r="M24" s="501">
        <f>14*B24/E24</f>
        <v>0.28000000000000003</v>
      </c>
      <c r="N24" s="183"/>
      <c r="O24" s="183"/>
      <c r="P24" s="183"/>
      <c r="Q24" s="183"/>
      <c r="R24" s="183"/>
    </row>
    <row r="25" spans="1:18" ht="39.75" customHeight="1" x14ac:dyDescent="0.15">
      <c r="A25" s="194"/>
      <c r="B25" s="191"/>
      <c r="C25" s="184"/>
      <c r="D25" s="10" t="s">
        <v>46</v>
      </c>
      <c r="E25" s="184"/>
      <c r="F25" s="184"/>
      <c r="G25" s="184"/>
      <c r="H25" s="511"/>
      <c r="I25" s="184"/>
      <c r="J25" s="511"/>
      <c r="K25" s="184"/>
      <c r="L25" s="502"/>
      <c r="M25" s="502"/>
      <c r="N25" s="184"/>
      <c r="O25" s="184"/>
      <c r="P25" s="184"/>
      <c r="Q25" s="184"/>
      <c r="R25" s="184"/>
    </row>
    <row r="26" spans="1:18" ht="39" customHeight="1" x14ac:dyDescent="0.15">
      <c r="A26" s="195"/>
      <c r="B26" s="192"/>
      <c r="C26" s="185"/>
      <c r="D26" s="10" t="s">
        <v>47</v>
      </c>
      <c r="E26" s="185"/>
      <c r="F26" s="185"/>
      <c r="G26" s="185"/>
      <c r="H26" s="512"/>
      <c r="I26" s="185"/>
      <c r="J26" s="512"/>
      <c r="K26" s="185"/>
      <c r="L26" s="503"/>
      <c r="M26" s="503"/>
      <c r="N26" s="185"/>
      <c r="O26" s="185"/>
      <c r="P26" s="185"/>
      <c r="Q26" s="185"/>
      <c r="R26" s="185"/>
    </row>
    <row r="27" spans="1:18" ht="33.75" customHeight="1" x14ac:dyDescent="0.15">
      <c r="A27" s="19" t="s">
        <v>48</v>
      </c>
      <c r="B27" s="56">
        <f>SUM(B17:B26)</f>
        <v>1</v>
      </c>
      <c r="C27" s="56"/>
      <c r="D27" s="5"/>
      <c r="E27" s="5"/>
      <c r="F27" s="5"/>
      <c r="G27" s="10"/>
      <c r="H27" s="56">
        <f>SUM(H18:H26)</f>
        <v>0.63</v>
      </c>
      <c r="I27" s="56">
        <f>SUM(I18:I26)</f>
        <v>0.93333333333333335</v>
      </c>
      <c r="J27" s="56">
        <f>SUM(J18:J26)</f>
        <v>1.1499999999999999</v>
      </c>
      <c r="K27" s="5"/>
      <c r="L27" s="20">
        <f>SUM(L18:L26)/3</f>
        <v>0.9044444444444445</v>
      </c>
      <c r="M27" s="20">
        <f>SUM(M18:M26)</f>
        <v>0.93200000000000005</v>
      </c>
      <c r="N27" s="5"/>
      <c r="O27" s="5"/>
      <c r="P27" s="5"/>
      <c r="Q27" s="5"/>
      <c r="R27" s="5"/>
    </row>
    <row r="28" spans="1:18" ht="29.25" customHeight="1" thickBot="1" x14ac:dyDescent="0.2">
      <c r="A28" s="12"/>
    </row>
    <row r="29" spans="1:18" ht="20.25" customHeight="1" x14ac:dyDescent="0.15">
      <c r="A29" s="12"/>
      <c r="D29" s="179"/>
      <c r="E29" s="180"/>
      <c r="F29" s="504"/>
      <c r="G29" s="505"/>
      <c r="H29" s="506"/>
      <c r="I29" s="21"/>
      <c r="J29" s="21"/>
      <c r="K29" s="21"/>
      <c r="L29" s="21"/>
      <c r="M29" s="21"/>
      <c r="N29" s="21"/>
      <c r="O29" s="21"/>
      <c r="P29" s="21"/>
      <c r="Q29" s="21"/>
      <c r="R29" s="21"/>
    </row>
    <row r="30" spans="1:18" ht="15" thickBot="1" x14ac:dyDescent="0.2">
      <c r="A30" s="12"/>
      <c r="D30" s="177" t="s">
        <v>49</v>
      </c>
      <c r="E30" s="178"/>
      <c r="F30" s="59"/>
      <c r="G30" s="178" t="s">
        <v>50</v>
      </c>
      <c r="H30" s="181"/>
      <c r="I30" s="22"/>
      <c r="J30" s="22"/>
      <c r="K30" s="22"/>
      <c r="L30" s="22"/>
      <c r="M30" s="22"/>
      <c r="N30" s="22"/>
      <c r="O30" s="22"/>
      <c r="P30" s="22"/>
      <c r="Q30" s="22"/>
      <c r="R30" s="22"/>
    </row>
    <row r="31" spans="1:18" ht="15" thickBot="1" x14ac:dyDescent="0.2">
      <c r="A31" s="12"/>
    </row>
    <row r="32" spans="1:18" ht="15" thickBot="1" x14ac:dyDescent="0.2">
      <c r="A32" s="12"/>
      <c r="B32" s="507" t="s">
        <v>119</v>
      </c>
      <c r="C32" s="508"/>
      <c r="D32" s="508"/>
      <c r="E32" s="508"/>
      <c r="F32" s="508"/>
      <c r="G32" s="508"/>
      <c r="H32" s="509"/>
      <c r="I32" s="31"/>
      <c r="J32" s="31"/>
      <c r="K32" s="31"/>
      <c r="L32" s="31"/>
      <c r="M32" s="31"/>
      <c r="N32" s="31"/>
      <c r="O32" s="31"/>
      <c r="P32" s="31"/>
      <c r="Q32" s="31"/>
      <c r="R32" s="31"/>
    </row>
    <row r="33" spans="1:18" ht="45" x14ac:dyDescent="0.15">
      <c r="A33" s="12"/>
      <c r="B33" s="13" t="s">
        <v>120</v>
      </c>
      <c r="C33" s="27" t="s">
        <v>121</v>
      </c>
      <c r="D33" s="14" t="s">
        <v>122</v>
      </c>
      <c r="E33" s="14" t="s">
        <v>123</v>
      </c>
      <c r="F33" s="14" t="s">
        <v>124</v>
      </c>
      <c r="G33" s="63" t="s">
        <v>125</v>
      </c>
      <c r="H33" s="63" t="s">
        <v>126</v>
      </c>
      <c r="I33" s="22"/>
      <c r="J33" s="22"/>
      <c r="K33" s="22"/>
      <c r="L33" s="22"/>
      <c r="M33" s="22"/>
      <c r="N33" s="22"/>
      <c r="O33" s="22"/>
      <c r="P33" s="22"/>
      <c r="Q33" s="22"/>
      <c r="R33" s="22"/>
    </row>
    <row r="34" spans="1:18" ht="90" x14ac:dyDescent="0.15">
      <c r="B34" s="23" t="s">
        <v>127</v>
      </c>
      <c r="C34" s="10" t="s">
        <v>128</v>
      </c>
      <c r="D34" s="10" t="s">
        <v>129</v>
      </c>
      <c r="E34" s="15">
        <v>41807</v>
      </c>
      <c r="F34" s="10" t="s">
        <v>130</v>
      </c>
      <c r="H34" s="16"/>
    </row>
    <row r="35" spans="1:18" ht="30" x14ac:dyDescent="0.15">
      <c r="B35" s="24" t="s">
        <v>131</v>
      </c>
      <c r="C35" s="28"/>
      <c r="D35" s="5"/>
      <c r="E35" s="5"/>
      <c r="F35" s="5"/>
      <c r="G35" s="5"/>
      <c r="H35" s="16"/>
    </row>
    <row r="36" spans="1:18" x14ac:dyDescent="0.15">
      <c r="B36" s="25" t="s">
        <v>59</v>
      </c>
      <c r="C36" s="29"/>
      <c r="D36" s="5"/>
      <c r="E36" s="5"/>
      <c r="F36" s="5"/>
      <c r="G36" s="5"/>
      <c r="H36" s="16"/>
    </row>
    <row r="37" spans="1:18" x14ac:dyDescent="0.15">
      <c r="B37" s="25" t="s">
        <v>132</v>
      </c>
      <c r="C37" s="29"/>
      <c r="D37" s="5"/>
      <c r="E37" s="5"/>
      <c r="F37" s="5"/>
      <c r="G37" s="5"/>
      <c r="H37" s="16"/>
    </row>
    <row r="38" spans="1:18" ht="15" thickBot="1" x14ac:dyDescent="0.2">
      <c r="B38" s="58" t="s">
        <v>133</v>
      </c>
      <c r="C38" s="30"/>
      <c r="D38" s="17"/>
      <c r="E38" s="17"/>
      <c r="F38" s="17"/>
      <c r="G38" s="17"/>
      <c r="H38" s="18"/>
    </row>
  </sheetData>
  <mergeCells count="66">
    <mergeCell ref="H16:K16"/>
    <mergeCell ref="M16:M17"/>
    <mergeCell ref="N16:N17"/>
    <mergeCell ref="O16:P16"/>
    <mergeCell ref="Q16:R16"/>
    <mergeCell ref="B2:R2"/>
    <mergeCell ref="B3:E3"/>
    <mergeCell ref="C9:C10"/>
    <mergeCell ref="A15:G15"/>
    <mergeCell ref="H15:R15"/>
    <mergeCell ref="M18:M20"/>
    <mergeCell ref="A17:A20"/>
    <mergeCell ref="B17:B20"/>
    <mergeCell ref="C17:C20"/>
    <mergeCell ref="E17:E20"/>
    <mergeCell ref="F17:F20"/>
    <mergeCell ref="G17:G20"/>
    <mergeCell ref="H18:H20"/>
    <mergeCell ref="I18:I20"/>
    <mergeCell ref="J18:J20"/>
    <mergeCell ref="K18:K20"/>
    <mergeCell ref="L18:L20"/>
    <mergeCell ref="A21:A23"/>
    <mergeCell ref="B21:B23"/>
    <mergeCell ref="C21:C23"/>
    <mergeCell ref="E21:E23"/>
    <mergeCell ref="F21:F23"/>
    <mergeCell ref="N18:N20"/>
    <mergeCell ref="O18:O20"/>
    <mergeCell ref="P18:P20"/>
    <mergeCell ref="Q18:Q20"/>
    <mergeCell ref="R18:R20"/>
    <mergeCell ref="J24:J26"/>
    <mergeCell ref="M21:M23"/>
    <mergeCell ref="A24:A26"/>
    <mergeCell ref="B24:B26"/>
    <mergeCell ref="C24:C26"/>
    <mergeCell ref="E24:E26"/>
    <mergeCell ref="F24:F26"/>
    <mergeCell ref="G24:G26"/>
    <mergeCell ref="H24:H26"/>
    <mergeCell ref="I24:I26"/>
    <mergeCell ref="L24:L26"/>
    <mergeCell ref="G21:G23"/>
    <mergeCell ref="H21:H23"/>
    <mergeCell ref="I21:I23"/>
    <mergeCell ref="J21:J23"/>
    <mergeCell ref="K21:K23"/>
    <mergeCell ref="D29:E29"/>
    <mergeCell ref="F29:H29"/>
    <mergeCell ref="D30:E30"/>
    <mergeCell ref="G30:H30"/>
    <mergeCell ref="B32:H32"/>
    <mergeCell ref="K24:K26"/>
    <mergeCell ref="M24:M26"/>
    <mergeCell ref="N21:N23"/>
    <mergeCell ref="N24:N26"/>
    <mergeCell ref="O21:O23"/>
    <mergeCell ref="O24:O26"/>
    <mergeCell ref="L21:L23"/>
    <mergeCell ref="P21:P23"/>
    <mergeCell ref="Q21:Q23"/>
    <mergeCell ref="P24:P26"/>
    <mergeCell ref="Q24:Q26"/>
    <mergeCell ref="R24:R26"/>
    <mergeCell ref="R21:R23"/>
  </mergeCells>
  <conditionalFormatting sqref="L18">
    <cfRule type="cellIs" dxfId="2" priority="1" operator="greaterThan">
      <formula>100</formula>
    </cfRule>
  </conditionalFormatting>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R38"/>
  <sheetViews>
    <sheetView topLeftCell="E10" zoomScale="80" zoomScaleNormal="80" zoomScalePageLayoutView="80" workbookViewId="0">
      <selection activeCell="A15" sqref="A15:G15"/>
    </sheetView>
  </sheetViews>
  <sheetFormatPr baseColWidth="10" defaultColWidth="10.83203125" defaultRowHeight="14" x14ac:dyDescent="0.15"/>
  <cols>
    <col min="1" max="1" width="7" style="1" customWidth="1"/>
    <col min="2" max="2" width="22.5" style="1" customWidth="1"/>
    <col min="3" max="3" width="36.6640625" style="1" customWidth="1"/>
    <col min="4" max="4" width="45.33203125" style="1" customWidth="1"/>
    <col min="5" max="5" width="22.6640625" style="1" customWidth="1"/>
    <col min="6" max="6" width="29.6640625" style="1" customWidth="1"/>
    <col min="7" max="7" width="15.1640625" style="1" customWidth="1"/>
    <col min="8" max="8" width="14.5" style="1" customWidth="1"/>
    <col min="9" max="9" width="14.83203125" style="1" customWidth="1"/>
    <col min="10" max="10" width="13" style="1" customWidth="1"/>
    <col min="11" max="11" width="13.5" style="1" customWidth="1"/>
    <col min="12" max="13" width="15.5" style="1" customWidth="1"/>
    <col min="14" max="14" width="45.6640625" style="1" customWidth="1"/>
    <col min="15" max="18" width="35.6640625" style="1" customWidth="1"/>
    <col min="19" max="16384" width="10.83203125" style="1"/>
  </cols>
  <sheetData>
    <row r="2" spans="1:18" x14ac:dyDescent="0.15">
      <c r="B2" s="196" t="s">
        <v>94</v>
      </c>
      <c r="C2" s="196"/>
      <c r="D2" s="196"/>
      <c r="E2" s="196"/>
      <c r="F2" s="521"/>
      <c r="G2" s="521"/>
      <c r="H2" s="521"/>
      <c r="I2" s="521"/>
      <c r="J2" s="521"/>
      <c r="K2" s="521"/>
      <c r="L2" s="521"/>
      <c r="M2" s="521"/>
      <c r="N2" s="521"/>
      <c r="O2" s="521"/>
      <c r="P2" s="521"/>
      <c r="Q2" s="521"/>
      <c r="R2" s="521"/>
    </row>
    <row r="3" spans="1:18" x14ac:dyDescent="0.15">
      <c r="B3" s="206" t="s">
        <v>1</v>
      </c>
      <c r="C3" s="206"/>
      <c r="D3" s="206"/>
      <c r="E3" s="206"/>
      <c r="F3" s="31"/>
      <c r="G3" s="31"/>
      <c r="H3" s="31"/>
      <c r="I3" s="31"/>
      <c r="J3" s="31"/>
      <c r="K3" s="31"/>
      <c r="L3" s="31"/>
      <c r="M3" s="31"/>
      <c r="N3" s="31"/>
      <c r="O3" s="31"/>
      <c r="P3" s="31"/>
      <c r="Q3" s="31"/>
      <c r="R3" s="31"/>
    </row>
    <row r="4" spans="1:18" ht="27" customHeight="1" x14ac:dyDescent="0.15">
      <c r="C4" s="2" t="s">
        <v>2</v>
      </c>
      <c r="D4" s="5" t="str">
        <f>'Concertacion '!D4</f>
        <v xml:space="preserve">Departamento Administrativo de la Funcion Publica </v>
      </c>
    </row>
    <row r="5" spans="1:18" x14ac:dyDescent="0.15">
      <c r="C5" s="2" t="s">
        <v>4</v>
      </c>
      <c r="D5" s="5" t="str">
        <f>'Concertacion '!D5</f>
        <v xml:space="preserve">Direccion de Empleo Publico </v>
      </c>
    </row>
    <row r="6" spans="1:18" x14ac:dyDescent="0.15">
      <c r="C6" s="4" t="s">
        <v>6</v>
      </c>
      <c r="D6" s="5" t="str">
        <f>'Concertacion '!D6</f>
        <v>Alex Rios</v>
      </c>
    </row>
    <row r="7" spans="1:18" x14ac:dyDescent="0.15">
      <c r="C7" s="4" t="s">
        <v>8</v>
      </c>
      <c r="D7" s="5" t="str">
        <f>'Concertacion '!D7</f>
        <v>Daniel Gomez</v>
      </c>
    </row>
    <row r="8" spans="1:18" x14ac:dyDescent="0.15">
      <c r="C8" s="4" t="s">
        <v>95</v>
      </c>
      <c r="D8" s="6">
        <v>41715</v>
      </c>
      <c r="F8" s="7"/>
    </row>
    <row r="9" spans="1:18" x14ac:dyDescent="0.15">
      <c r="C9" s="200" t="s">
        <v>96</v>
      </c>
      <c r="D9" s="5" t="s">
        <v>97</v>
      </c>
      <c r="G9" s="7"/>
    </row>
    <row r="10" spans="1:18" x14ac:dyDescent="0.15">
      <c r="C10" s="200"/>
      <c r="D10" s="5" t="s">
        <v>13</v>
      </c>
    </row>
    <row r="11" spans="1:18" x14ac:dyDescent="0.15">
      <c r="C11" s="2" t="s">
        <v>98</v>
      </c>
      <c r="D11" s="5" t="s">
        <v>136</v>
      </c>
    </row>
    <row r="12" spans="1:18" x14ac:dyDescent="0.15">
      <c r="C12" s="2"/>
      <c r="D12" s="5" t="s">
        <v>13</v>
      </c>
    </row>
    <row r="13" spans="1:18" x14ac:dyDescent="0.15">
      <c r="D13" s="26"/>
    </row>
    <row r="14" spans="1:18" ht="15" thickBot="1" x14ac:dyDescent="0.2"/>
    <row r="15" spans="1:18" ht="15" thickBot="1" x14ac:dyDescent="0.2">
      <c r="A15" s="522" t="s">
        <v>14</v>
      </c>
      <c r="B15" s="523"/>
      <c r="C15" s="523"/>
      <c r="D15" s="523"/>
      <c r="E15" s="523"/>
      <c r="F15" s="523"/>
      <c r="G15" s="523"/>
      <c r="H15" s="524" t="s">
        <v>100</v>
      </c>
      <c r="I15" s="508"/>
      <c r="J15" s="508"/>
      <c r="K15" s="508"/>
      <c r="L15" s="508"/>
      <c r="M15" s="508"/>
      <c r="N15" s="508"/>
      <c r="O15" s="508"/>
      <c r="P15" s="508"/>
      <c r="Q15" s="508"/>
      <c r="R15" s="509"/>
    </row>
    <row r="16" spans="1:18" ht="28.5" customHeight="1" x14ac:dyDescent="0.15">
      <c r="A16" s="57" t="s">
        <v>17</v>
      </c>
      <c r="B16" s="57" t="s">
        <v>18</v>
      </c>
      <c r="C16" s="63" t="s">
        <v>19</v>
      </c>
      <c r="D16" s="57" t="s">
        <v>20</v>
      </c>
      <c r="E16" s="57" t="s">
        <v>101</v>
      </c>
      <c r="F16" s="57" t="s">
        <v>22</v>
      </c>
      <c r="G16" s="32" t="s">
        <v>23</v>
      </c>
      <c r="H16" s="525" t="s">
        <v>102</v>
      </c>
      <c r="I16" s="526"/>
      <c r="J16" s="526"/>
      <c r="K16" s="527"/>
      <c r="L16" s="57" t="s">
        <v>103</v>
      </c>
      <c r="M16" s="528" t="s">
        <v>104</v>
      </c>
      <c r="N16" s="194" t="s">
        <v>105</v>
      </c>
      <c r="O16" s="525" t="s">
        <v>106</v>
      </c>
      <c r="P16" s="527"/>
      <c r="Q16" s="525" t="s">
        <v>16</v>
      </c>
      <c r="R16" s="527"/>
    </row>
    <row r="17" spans="1:18" ht="30" customHeight="1" x14ac:dyDescent="0.15">
      <c r="A17" s="204" t="s">
        <v>26</v>
      </c>
      <c r="B17" s="205">
        <v>0.3</v>
      </c>
      <c r="C17" s="183" t="s">
        <v>27</v>
      </c>
      <c r="D17" s="9" t="s">
        <v>28</v>
      </c>
      <c r="E17" s="183">
        <v>4</v>
      </c>
      <c r="F17" s="183" t="s">
        <v>29</v>
      </c>
      <c r="G17" s="197" t="s">
        <v>30</v>
      </c>
      <c r="H17" s="55" t="s">
        <v>107</v>
      </c>
      <c r="I17" s="55" t="s">
        <v>108</v>
      </c>
      <c r="J17" s="55" t="s">
        <v>109</v>
      </c>
      <c r="K17" s="55" t="s">
        <v>110</v>
      </c>
      <c r="L17" s="8" t="s">
        <v>111</v>
      </c>
      <c r="M17" s="529"/>
      <c r="N17" s="195"/>
      <c r="O17" s="19" t="s">
        <v>112</v>
      </c>
      <c r="P17" s="19" t="s">
        <v>90</v>
      </c>
      <c r="Q17" s="19" t="s">
        <v>24</v>
      </c>
      <c r="R17" s="19" t="s">
        <v>25</v>
      </c>
    </row>
    <row r="18" spans="1:18" ht="45" customHeight="1" x14ac:dyDescent="0.15">
      <c r="A18" s="204"/>
      <c r="B18" s="204"/>
      <c r="C18" s="184"/>
      <c r="D18" s="10" t="s">
        <v>31</v>
      </c>
      <c r="E18" s="184"/>
      <c r="F18" s="184"/>
      <c r="G18" s="197"/>
      <c r="H18" s="510">
        <f>1/E17</f>
        <v>0.25</v>
      </c>
      <c r="I18" s="510">
        <f>+'Seguimiento 2'!I18:I20</f>
        <v>0.25</v>
      </c>
      <c r="J18" s="510">
        <f>+'Seguimiento 3'!J18:J20</f>
        <v>0.5</v>
      </c>
      <c r="K18" s="510">
        <v>0</v>
      </c>
      <c r="L18" s="516">
        <f>+H18+I18+J18+K18</f>
        <v>1</v>
      </c>
      <c r="M18" s="516">
        <f>4*B17/E17</f>
        <v>0.3</v>
      </c>
      <c r="N18" s="513" t="s">
        <v>113</v>
      </c>
      <c r="O18" s="513" t="s">
        <v>114</v>
      </c>
      <c r="P18" s="183" t="s">
        <v>115</v>
      </c>
      <c r="Q18" s="513" t="s">
        <v>116</v>
      </c>
      <c r="R18" s="183"/>
    </row>
    <row r="19" spans="1:18" ht="35.25" customHeight="1" x14ac:dyDescent="0.15">
      <c r="A19" s="204"/>
      <c r="B19" s="204"/>
      <c r="C19" s="184"/>
      <c r="D19" s="10" t="s">
        <v>32</v>
      </c>
      <c r="E19" s="184"/>
      <c r="F19" s="184"/>
      <c r="G19" s="197"/>
      <c r="H19" s="511"/>
      <c r="I19" s="511"/>
      <c r="J19" s="511"/>
      <c r="K19" s="511"/>
      <c r="L19" s="517"/>
      <c r="M19" s="517"/>
      <c r="N19" s="514"/>
      <c r="O19" s="514"/>
      <c r="P19" s="184"/>
      <c r="Q19" s="514"/>
      <c r="R19" s="184"/>
    </row>
    <row r="20" spans="1:18" ht="39.75" customHeight="1" x14ac:dyDescent="0.15">
      <c r="A20" s="204"/>
      <c r="B20" s="204"/>
      <c r="C20" s="185"/>
      <c r="D20" s="10" t="s">
        <v>33</v>
      </c>
      <c r="E20" s="185"/>
      <c r="F20" s="185"/>
      <c r="G20" s="197"/>
      <c r="H20" s="512"/>
      <c r="I20" s="512"/>
      <c r="J20" s="512"/>
      <c r="K20" s="512"/>
      <c r="L20" s="518"/>
      <c r="M20" s="518"/>
      <c r="N20" s="515"/>
      <c r="O20" s="515"/>
      <c r="P20" s="185"/>
      <c r="Q20" s="515"/>
      <c r="R20" s="185"/>
    </row>
    <row r="21" spans="1:18" ht="56.25" customHeight="1" x14ac:dyDescent="0.15">
      <c r="A21" s="193" t="s">
        <v>34</v>
      </c>
      <c r="B21" s="190">
        <v>0.4</v>
      </c>
      <c r="C21" s="183" t="s">
        <v>35</v>
      </c>
      <c r="D21" s="10" t="s">
        <v>117</v>
      </c>
      <c r="E21" s="183">
        <v>20</v>
      </c>
      <c r="F21" s="183" t="s">
        <v>37</v>
      </c>
      <c r="G21" s="183" t="s">
        <v>118</v>
      </c>
      <c r="H21" s="510">
        <f>7/25</f>
        <v>0.28000000000000003</v>
      </c>
      <c r="I21" s="501">
        <f>+'Seguimiento 2'!I21:I23</f>
        <v>0.35</v>
      </c>
      <c r="J21" s="501">
        <f>+'Seguimiento 3'!J21:J23</f>
        <v>0.25</v>
      </c>
      <c r="K21" s="510">
        <f>8/E21</f>
        <v>0.4</v>
      </c>
      <c r="L21" s="501">
        <f>+H21+I21+J21+K21</f>
        <v>1.28</v>
      </c>
      <c r="M21" s="501">
        <f>22*B21/E21</f>
        <v>0.44000000000000006</v>
      </c>
      <c r="N21" s="183"/>
      <c r="O21" s="183"/>
      <c r="P21" s="183"/>
      <c r="Q21" s="183"/>
      <c r="R21" s="187"/>
    </row>
    <row r="22" spans="1:18" ht="47.25" customHeight="1" x14ac:dyDescent="0.15">
      <c r="A22" s="194"/>
      <c r="B22" s="191"/>
      <c r="C22" s="184"/>
      <c r="D22" s="10" t="s">
        <v>39</v>
      </c>
      <c r="E22" s="184"/>
      <c r="F22" s="184"/>
      <c r="G22" s="184"/>
      <c r="H22" s="511"/>
      <c r="I22" s="184"/>
      <c r="J22" s="184"/>
      <c r="K22" s="511"/>
      <c r="L22" s="502"/>
      <c r="M22" s="502"/>
      <c r="N22" s="184"/>
      <c r="O22" s="184"/>
      <c r="P22" s="184"/>
      <c r="Q22" s="184"/>
      <c r="R22" s="188"/>
    </row>
    <row r="23" spans="1:18" ht="57" customHeight="1" x14ac:dyDescent="0.15">
      <c r="A23" s="195"/>
      <c r="B23" s="192"/>
      <c r="C23" s="185"/>
      <c r="D23" s="10" t="s">
        <v>41</v>
      </c>
      <c r="E23" s="184"/>
      <c r="F23" s="185"/>
      <c r="G23" s="185"/>
      <c r="H23" s="512"/>
      <c r="I23" s="185"/>
      <c r="J23" s="185"/>
      <c r="K23" s="512"/>
      <c r="L23" s="503"/>
      <c r="M23" s="503"/>
      <c r="N23" s="185"/>
      <c r="O23" s="185"/>
      <c r="P23" s="185"/>
      <c r="Q23" s="185"/>
      <c r="R23" s="189"/>
    </row>
    <row r="24" spans="1:18" ht="55.5" customHeight="1" x14ac:dyDescent="0.15">
      <c r="A24" s="193" t="s">
        <v>43</v>
      </c>
      <c r="B24" s="190">
        <v>0.3</v>
      </c>
      <c r="C24" s="183" t="s">
        <v>44</v>
      </c>
      <c r="D24" s="10" t="s">
        <v>45</v>
      </c>
      <c r="E24" s="183">
        <v>15</v>
      </c>
      <c r="F24" s="183" t="s">
        <v>29</v>
      </c>
      <c r="G24" s="183" t="s">
        <v>42</v>
      </c>
      <c r="H24" s="510">
        <f>3/30</f>
        <v>0.1</v>
      </c>
      <c r="I24" s="501">
        <f>+'Seguimiento 2'!I24:I26</f>
        <v>0.33333333333333331</v>
      </c>
      <c r="J24" s="501">
        <f>+'Seguimiento 3'!J24:J26</f>
        <v>0.4</v>
      </c>
      <c r="K24" s="510">
        <f>1/E24</f>
        <v>6.6666666666666666E-2</v>
      </c>
      <c r="L24" s="501">
        <f>+H24+I24+J24+K24</f>
        <v>0.9</v>
      </c>
      <c r="M24" s="501">
        <f>15*B24/E24</f>
        <v>0.3</v>
      </c>
      <c r="N24" s="183"/>
      <c r="O24" s="183"/>
      <c r="P24" s="183"/>
      <c r="Q24" s="183"/>
      <c r="R24" s="183"/>
    </row>
    <row r="25" spans="1:18" ht="39.75" customHeight="1" x14ac:dyDescent="0.15">
      <c r="A25" s="194"/>
      <c r="B25" s="191"/>
      <c r="C25" s="184"/>
      <c r="D25" s="10" t="s">
        <v>46</v>
      </c>
      <c r="E25" s="184"/>
      <c r="F25" s="184"/>
      <c r="G25" s="184"/>
      <c r="H25" s="511"/>
      <c r="I25" s="184"/>
      <c r="J25" s="184"/>
      <c r="K25" s="511"/>
      <c r="L25" s="502"/>
      <c r="M25" s="502"/>
      <c r="N25" s="184"/>
      <c r="O25" s="184"/>
      <c r="P25" s="184"/>
      <c r="Q25" s="184"/>
      <c r="R25" s="184"/>
    </row>
    <row r="26" spans="1:18" ht="39" customHeight="1" x14ac:dyDescent="0.15">
      <c r="A26" s="195"/>
      <c r="B26" s="192"/>
      <c r="C26" s="185"/>
      <c r="D26" s="10" t="s">
        <v>47</v>
      </c>
      <c r="E26" s="185"/>
      <c r="F26" s="185"/>
      <c r="G26" s="185"/>
      <c r="H26" s="512"/>
      <c r="I26" s="185"/>
      <c r="J26" s="185"/>
      <c r="K26" s="512"/>
      <c r="L26" s="503"/>
      <c r="M26" s="503"/>
      <c r="N26" s="185"/>
      <c r="O26" s="185"/>
      <c r="P26" s="185"/>
      <c r="Q26" s="185"/>
      <c r="R26" s="185"/>
    </row>
    <row r="27" spans="1:18" ht="33.75" customHeight="1" x14ac:dyDescent="0.15">
      <c r="A27" s="19" t="s">
        <v>48</v>
      </c>
      <c r="B27" s="56">
        <f>SUM(B17:B26)</f>
        <v>1</v>
      </c>
      <c r="C27" s="56"/>
      <c r="D27" s="5"/>
      <c r="E27" s="5"/>
      <c r="F27" s="5"/>
      <c r="G27" s="10"/>
      <c r="H27" s="56">
        <f>SUM(H18:H26)</f>
        <v>0.63</v>
      </c>
      <c r="I27" s="56">
        <f>SUM(I18:I26)</f>
        <v>0.93333333333333335</v>
      </c>
      <c r="J27" s="56">
        <f>SUM(J18:J26)</f>
        <v>1.1499999999999999</v>
      </c>
      <c r="K27" s="56">
        <f>SUM(K18:K26)</f>
        <v>0.46666666666666667</v>
      </c>
      <c r="L27" s="20">
        <f>SUM(L18:L26)/3</f>
        <v>1.06</v>
      </c>
      <c r="M27" s="20">
        <f>SUM(M18:M26)</f>
        <v>1.04</v>
      </c>
      <c r="N27" s="5"/>
      <c r="O27" s="5"/>
      <c r="P27" s="5"/>
      <c r="Q27" s="5"/>
      <c r="R27" s="5"/>
    </row>
    <row r="28" spans="1:18" ht="29.25" customHeight="1" thickBot="1" x14ac:dyDescent="0.2">
      <c r="A28" s="12"/>
    </row>
    <row r="29" spans="1:18" ht="20.25" customHeight="1" x14ac:dyDescent="0.15">
      <c r="A29" s="12"/>
      <c r="D29" s="179"/>
      <c r="E29" s="180"/>
      <c r="F29" s="504"/>
      <c r="G29" s="505"/>
      <c r="H29" s="506"/>
      <c r="I29" s="21"/>
      <c r="J29" s="21"/>
      <c r="K29" s="21"/>
      <c r="L29" s="21"/>
      <c r="M29" s="21"/>
      <c r="N29" s="21"/>
      <c r="O29" s="21"/>
      <c r="P29" s="21"/>
      <c r="Q29" s="21"/>
      <c r="R29" s="21"/>
    </row>
    <row r="30" spans="1:18" ht="15" thickBot="1" x14ac:dyDescent="0.2">
      <c r="A30" s="12"/>
      <c r="D30" s="177" t="s">
        <v>49</v>
      </c>
      <c r="E30" s="178"/>
      <c r="F30" s="59"/>
      <c r="G30" s="178" t="s">
        <v>50</v>
      </c>
      <c r="H30" s="181"/>
      <c r="I30" s="22"/>
      <c r="J30" s="22"/>
      <c r="K30" s="22"/>
      <c r="L30" s="22"/>
      <c r="M30" s="22"/>
      <c r="N30" s="22"/>
      <c r="O30" s="22"/>
      <c r="P30" s="22"/>
      <c r="Q30" s="22"/>
      <c r="R30" s="22"/>
    </row>
    <row r="31" spans="1:18" ht="15" thickBot="1" x14ac:dyDescent="0.2">
      <c r="A31" s="12"/>
    </row>
    <row r="32" spans="1:18" ht="15" thickBot="1" x14ac:dyDescent="0.2">
      <c r="A32" s="12"/>
      <c r="B32" s="507" t="s">
        <v>119</v>
      </c>
      <c r="C32" s="508"/>
      <c r="D32" s="508"/>
      <c r="E32" s="508"/>
      <c r="F32" s="508"/>
      <c r="G32" s="508"/>
      <c r="H32" s="509"/>
      <c r="I32" s="31"/>
      <c r="J32" s="31"/>
      <c r="K32" s="31"/>
      <c r="L32" s="31"/>
      <c r="M32" s="31"/>
      <c r="N32" s="31"/>
      <c r="O32" s="31"/>
      <c r="P32" s="31"/>
      <c r="Q32" s="31"/>
      <c r="R32" s="31"/>
    </row>
    <row r="33" spans="1:18" ht="45" x14ac:dyDescent="0.15">
      <c r="A33" s="12"/>
      <c r="B33" s="13" t="s">
        <v>120</v>
      </c>
      <c r="C33" s="27" t="s">
        <v>121</v>
      </c>
      <c r="D33" s="14" t="s">
        <v>122</v>
      </c>
      <c r="E33" s="14" t="s">
        <v>123</v>
      </c>
      <c r="F33" s="14" t="s">
        <v>124</v>
      </c>
      <c r="G33" s="63" t="s">
        <v>125</v>
      </c>
      <c r="H33" s="63" t="s">
        <v>126</v>
      </c>
      <c r="I33" s="22"/>
      <c r="J33" s="22"/>
      <c r="K33" s="22"/>
      <c r="L33" s="22"/>
      <c r="M33" s="22"/>
      <c r="N33" s="22"/>
      <c r="O33" s="22"/>
      <c r="P33" s="22"/>
      <c r="Q33" s="22"/>
      <c r="R33" s="22"/>
    </row>
    <row r="34" spans="1:18" ht="90" x14ac:dyDescent="0.15">
      <c r="B34" s="23" t="s">
        <v>127</v>
      </c>
      <c r="C34" s="10" t="s">
        <v>128</v>
      </c>
      <c r="D34" s="10" t="s">
        <v>129</v>
      </c>
      <c r="E34" s="15">
        <v>41807</v>
      </c>
      <c r="F34" s="10" t="s">
        <v>130</v>
      </c>
      <c r="H34" s="16"/>
    </row>
    <row r="35" spans="1:18" ht="30" x14ac:dyDescent="0.15">
      <c r="B35" s="24" t="s">
        <v>131</v>
      </c>
      <c r="C35" s="28"/>
      <c r="D35" s="5"/>
      <c r="E35" s="5"/>
      <c r="F35" s="5"/>
      <c r="G35" s="5"/>
      <c r="H35" s="16"/>
    </row>
    <row r="36" spans="1:18" x14ac:dyDescent="0.15">
      <c r="B36" s="25" t="s">
        <v>59</v>
      </c>
      <c r="C36" s="29"/>
      <c r="D36" s="5"/>
      <c r="E36" s="5"/>
      <c r="F36" s="5"/>
      <c r="G36" s="5"/>
      <c r="H36" s="16"/>
    </row>
    <row r="37" spans="1:18" x14ac:dyDescent="0.15">
      <c r="B37" s="25" t="s">
        <v>132</v>
      </c>
      <c r="C37" s="29"/>
      <c r="D37" s="5"/>
      <c r="E37" s="5"/>
      <c r="F37" s="5"/>
      <c r="G37" s="5"/>
      <c r="H37" s="16"/>
    </row>
    <row r="38" spans="1:18" ht="15" thickBot="1" x14ac:dyDescent="0.2">
      <c r="B38" s="58" t="s">
        <v>133</v>
      </c>
      <c r="C38" s="30"/>
      <c r="D38" s="17"/>
      <c r="E38" s="17"/>
      <c r="F38" s="17"/>
      <c r="G38" s="17"/>
      <c r="H38" s="18"/>
    </row>
  </sheetData>
  <mergeCells count="66">
    <mergeCell ref="H16:K16"/>
    <mergeCell ref="M16:M17"/>
    <mergeCell ref="N16:N17"/>
    <mergeCell ref="O16:P16"/>
    <mergeCell ref="Q16:R16"/>
    <mergeCell ref="B2:R2"/>
    <mergeCell ref="B3:E3"/>
    <mergeCell ref="C9:C10"/>
    <mergeCell ref="A15:G15"/>
    <mergeCell ref="H15:R15"/>
    <mergeCell ref="M18:M20"/>
    <mergeCell ref="A17:A20"/>
    <mergeCell ref="B17:B20"/>
    <mergeCell ref="C17:C20"/>
    <mergeCell ref="E17:E20"/>
    <mergeCell ref="F17:F20"/>
    <mergeCell ref="G17:G20"/>
    <mergeCell ref="H18:H20"/>
    <mergeCell ref="I18:I20"/>
    <mergeCell ref="J18:J20"/>
    <mergeCell ref="K18:K20"/>
    <mergeCell ref="L18:L20"/>
    <mergeCell ref="A21:A23"/>
    <mergeCell ref="B21:B23"/>
    <mergeCell ref="C21:C23"/>
    <mergeCell ref="E21:E23"/>
    <mergeCell ref="F21:F23"/>
    <mergeCell ref="N18:N20"/>
    <mergeCell ref="O18:O20"/>
    <mergeCell ref="P18:P20"/>
    <mergeCell ref="Q18:Q20"/>
    <mergeCell ref="R18:R20"/>
    <mergeCell ref="J24:J26"/>
    <mergeCell ref="M21:M23"/>
    <mergeCell ref="A24:A26"/>
    <mergeCell ref="B24:B26"/>
    <mergeCell ref="C24:C26"/>
    <mergeCell ref="E24:E26"/>
    <mergeCell ref="F24:F26"/>
    <mergeCell ref="G24:G26"/>
    <mergeCell ref="H24:H26"/>
    <mergeCell ref="I24:I26"/>
    <mergeCell ref="L24:L26"/>
    <mergeCell ref="G21:G23"/>
    <mergeCell ref="H21:H23"/>
    <mergeCell ref="I21:I23"/>
    <mergeCell ref="J21:J23"/>
    <mergeCell ref="K21:K23"/>
    <mergeCell ref="D29:E29"/>
    <mergeCell ref="F29:H29"/>
    <mergeCell ref="D30:E30"/>
    <mergeCell ref="G30:H30"/>
    <mergeCell ref="B32:H32"/>
    <mergeCell ref="Q21:Q23"/>
    <mergeCell ref="Q24:Q26"/>
    <mergeCell ref="R21:R23"/>
    <mergeCell ref="R24:R26"/>
    <mergeCell ref="K24:K26"/>
    <mergeCell ref="M24:M26"/>
    <mergeCell ref="N21:N23"/>
    <mergeCell ref="N24:N26"/>
    <mergeCell ref="O21:O23"/>
    <mergeCell ref="P21:P23"/>
    <mergeCell ref="O24:O26"/>
    <mergeCell ref="P24:P26"/>
    <mergeCell ref="L21:L23"/>
  </mergeCells>
  <conditionalFormatting sqref="L18">
    <cfRule type="cellIs" dxfId="1" priority="1" operator="greaterThan">
      <formula>100</formula>
    </cfRule>
  </conditionalFormatting>
  <pageMargins left="0.7" right="0.7" top="0.75" bottom="0.75" header="0.3" footer="0.3"/>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M17"/>
  <sheetViews>
    <sheetView zoomScale="80" zoomScaleNormal="80" zoomScalePageLayoutView="80" workbookViewId="0">
      <selection activeCell="N13" sqref="N13"/>
    </sheetView>
  </sheetViews>
  <sheetFormatPr baseColWidth="10" defaultColWidth="10.83203125" defaultRowHeight="14" x14ac:dyDescent="0.15"/>
  <cols>
    <col min="1" max="1" width="7" style="1" customWidth="1"/>
    <col min="2" max="2" width="22.5" style="1" customWidth="1"/>
    <col min="3" max="3" width="36.6640625" style="1" customWidth="1"/>
    <col min="4" max="4" width="45.33203125" style="1" customWidth="1"/>
    <col min="5" max="5" width="22.6640625" style="1" customWidth="1"/>
    <col min="6" max="6" width="29.6640625" style="1" customWidth="1"/>
    <col min="7" max="7" width="15.1640625" style="1" customWidth="1"/>
    <col min="8" max="8" width="14.5" style="1" customWidth="1"/>
    <col min="9" max="9" width="14.83203125" style="1" customWidth="1"/>
    <col min="10" max="10" width="13" style="1" customWidth="1"/>
    <col min="11" max="11" width="13.5" style="1" customWidth="1"/>
    <col min="12" max="13" width="15.5" style="1" customWidth="1"/>
    <col min="14" max="16384" width="10.83203125" style="1"/>
  </cols>
  <sheetData>
    <row r="2" spans="1:13" x14ac:dyDescent="0.15">
      <c r="B2" s="196" t="s">
        <v>94</v>
      </c>
      <c r="C2" s="196"/>
      <c r="D2" s="196"/>
      <c r="E2" s="196"/>
      <c r="F2" s="521"/>
      <c r="G2" s="521"/>
      <c r="H2" s="521"/>
      <c r="I2" s="521"/>
      <c r="J2" s="521"/>
      <c r="K2" s="521"/>
      <c r="L2" s="521"/>
      <c r="M2" s="521"/>
    </row>
    <row r="3" spans="1:13" ht="15" thickBot="1" x14ac:dyDescent="0.2"/>
    <row r="4" spans="1:13" ht="15" thickBot="1" x14ac:dyDescent="0.2">
      <c r="A4" s="522" t="s">
        <v>14</v>
      </c>
      <c r="B4" s="523"/>
      <c r="C4" s="523"/>
      <c r="D4" s="523"/>
      <c r="E4" s="523"/>
      <c r="F4" s="523"/>
      <c r="G4" s="523"/>
      <c r="H4" s="524" t="s">
        <v>100</v>
      </c>
      <c r="I4" s="508"/>
      <c r="J4" s="508"/>
      <c r="K4" s="508"/>
      <c r="L4" s="508"/>
      <c r="M4" s="508"/>
    </row>
    <row r="5" spans="1:13" ht="28.5" customHeight="1" x14ac:dyDescent="0.15">
      <c r="A5" s="57" t="s">
        <v>17</v>
      </c>
      <c r="B5" s="57" t="s">
        <v>18</v>
      </c>
      <c r="C5" s="63" t="s">
        <v>19</v>
      </c>
      <c r="D5" s="57" t="s">
        <v>20</v>
      </c>
      <c r="E5" s="57" t="s">
        <v>101</v>
      </c>
      <c r="F5" s="57" t="s">
        <v>22</v>
      </c>
      <c r="G5" s="32" t="s">
        <v>23</v>
      </c>
      <c r="H5" s="525" t="s">
        <v>102</v>
      </c>
      <c r="I5" s="526"/>
      <c r="J5" s="526"/>
      <c r="K5" s="527"/>
      <c r="L5" s="57" t="s">
        <v>103</v>
      </c>
      <c r="M5" s="528" t="s">
        <v>104</v>
      </c>
    </row>
    <row r="6" spans="1:13" ht="30" customHeight="1" x14ac:dyDescent="0.15">
      <c r="A6" s="204" t="s">
        <v>26</v>
      </c>
      <c r="B6" s="205">
        <v>0.3</v>
      </c>
      <c r="C6" s="183" t="s">
        <v>27</v>
      </c>
      <c r="D6" s="9" t="s">
        <v>28</v>
      </c>
      <c r="E6" s="183">
        <v>4</v>
      </c>
      <c r="F6" s="183" t="s">
        <v>29</v>
      </c>
      <c r="G6" s="197" t="s">
        <v>30</v>
      </c>
      <c r="H6" s="55" t="s">
        <v>107</v>
      </c>
      <c r="I6" s="55" t="s">
        <v>108</v>
      </c>
      <c r="J6" s="55" t="s">
        <v>109</v>
      </c>
      <c r="K6" s="55" t="s">
        <v>110</v>
      </c>
      <c r="L6" s="8" t="s">
        <v>111</v>
      </c>
      <c r="M6" s="529"/>
    </row>
    <row r="7" spans="1:13" ht="45" customHeight="1" x14ac:dyDescent="0.15">
      <c r="A7" s="204"/>
      <c r="B7" s="204"/>
      <c r="C7" s="184"/>
      <c r="D7" s="10" t="s">
        <v>31</v>
      </c>
      <c r="E7" s="184"/>
      <c r="F7" s="184"/>
      <c r="G7" s="197"/>
      <c r="H7" s="510">
        <f>1/E6</f>
        <v>0.25</v>
      </c>
      <c r="I7" s="510">
        <v>0.25</v>
      </c>
      <c r="J7" s="510">
        <v>0.5</v>
      </c>
      <c r="K7" s="510">
        <v>0</v>
      </c>
      <c r="L7" s="516">
        <f>+H7+I7+J7+K7</f>
        <v>1</v>
      </c>
      <c r="M7" s="516">
        <f>4*B6/E6</f>
        <v>0.3</v>
      </c>
    </row>
    <row r="8" spans="1:13" ht="35.25" customHeight="1" x14ac:dyDescent="0.15">
      <c r="A8" s="204"/>
      <c r="B8" s="204"/>
      <c r="C8" s="184"/>
      <c r="D8" s="10" t="s">
        <v>32</v>
      </c>
      <c r="E8" s="184"/>
      <c r="F8" s="184"/>
      <c r="G8" s="197"/>
      <c r="H8" s="511"/>
      <c r="I8" s="511"/>
      <c r="J8" s="511"/>
      <c r="K8" s="511"/>
      <c r="L8" s="517"/>
      <c r="M8" s="517"/>
    </row>
    <row r="9" spans="1:13" ht="39.75" customHeight="1" x14ac:dyDescent="0.15">
      <c r="A9" s="204"/>
      <c r="B9" s="204"/>
      <c r="C9" s="185"/>
      <c r="D9" s="10" t="s">
        <v>33</v>
      </c>
      <c r="E9" s="185"/>
      <c r="F9" s="185"/>
      <c r="G9" s="197"/>
      <c r="H9" s="512"/>
      <c r="I9" s="512"/>
      <c r="J9" s="512"/>
      <c r="K9" s="512"/>
      <c r="L9" s="518"/>
      <c r="M9" s="518"/>
    </row>
    <row r="10" spans="1:13" ht="56.25" customHeight="1" x14ac:dyDescent="0.15">
      <c r="A10" s="193" t="s">
        <v>34</v>
      </c>
      <c r="B10" s="190">
        <v>0.4</v>
      </c>
      <c r="C10" s="183" t="s">
        <v>35</v>
      </c>
      <c r="D10" s="10" t="s">
        <v>117</v>
      </c>
      <c r="E10" s="183">
        <v>20</v>
      </c>
      <c r="F10" s="183" t="s">
        <v>37</v>
      </c>
      <c r="G10" s="183" t="s">
        <v>118</v>
      </c>
      <c r="H10" s="510">
        <f>7/25</f>
        <v>0.28000000000000003</v>
      </c>
      <c r="I10" s="501">
        <v>0.35</v>
      </c>
      <c r="J10" s="501">
        <v>0.25</v>
      </c>
      <c r="K10" s="510">
        <f>8/E10</f>
        <v>0.4</v>
      </c>
      <c r="L10" s="501">
        <f>+H10+I10+J10+K10</f>
        <v>1.28</v>
      </c>
      <c r="M10" s="501">
        <f>22*B10/E10</f>
        <v>0.44000000000000006</v>
      </c>
    </row>
    <row r="11" spans="1:13" ht="47.25" customHeight="1" x14ac:dyDescent="0.15">
      <c r="A11" s="194"/>
      <c r="B11" s="191"/>
      <c r="C11" s="184"/>
      <c r="D11" s="10" t="s">
        <v>39</v>
      </c>
      <c r="E11" s="184"/>
      <c r="F11" s="184"/>
      <c r="G11" s="184"/>
      <c r="H11" s="511"/>
      <c r="I11" s="184"/>
      <c r="J11" s="184"/>
      <c r="K11" s="511"/>
      <c r="L11" s="502"/>
      <c r="M11" s="502"/>
    </row>
    <row r="12" spans="1:13" ht="57" customHeight="1" x14ac:dyDescent="0.15">
      <c r="A12" s="195"/>
      <c r="B12" s="192"/>
      <c r="C12" s="185"/>
      <c r="D12" s="10" t="s">
        <v>41</v>
      </c>
      <c r="E12" s="184"/>
      <c r="F12" s="185"/>
      <c r="G12" s="185"/>
      <c r="H12" s="512"/>
      <c r="I12" s="185"/>
      <c r="J12" s="185"/>
      <c r="K12" s="512"/>
      <c r="L12" s="503"/>
      <c r="M12" s="503"/>
    </row>
    <row r="13" spans="1:13" ht="55.5" customHeight="1" x14ac:dyDescent="0.15">
      <c r="A13" s="193" t="s">
        <v>43</v>
      </c>
      <c r="B13" s="190">
        <v>0.3</v>
      </c>
      <c r="C13" s="183" t="s">
        <v>44</v>
      </c>
      <c r="D13" s="10" t="s">
        <v>45</v>
      </c>
      <c r="E13" s="183">
        <v>15</v>
      </c>
      <c r="F13" s="183" t="s">
        <v>29</v>
      </c>
      <c r="G13" s="183" t="s">
        <v>42</v>
      </c>
      <c r="H13" s="510">
        <f>3/30</f>
        <v>0.1</v>
      </c>
      <c r="I13" s="501">
        <v>0.33</v>
      </c>
      <c r="J13" s="501">
        <v>0.4</v>
      </c>
      <c r="K13" s="510">
        <f>1/E13</f>
        <v>6.6666666666666666E-2</v>
      </c>
      <c r="L13" s="501">
        <f>+H13+I13+J13+K13</f>
        <v>0.89666666666666672</v>
      </c>
      <c r="M13" s="501">
        <f>15*B13/E13</f>
        <v>0.3</v>
      </c>
    </row>
    <row r="14" spans="1:13" ht="39.75" customHeight="1" x14ac:dyDescent="0.15">
      <c r="A14" s="194"/>
      <c r="B14" s="191"/>
      <c r="C14" s="184"/>
      <c r="D14" s="10" t="s">
        <v>46</v>
      </c>
      <c r="E14" s="184"/>
      <c r="F14" s="184"/>
      <c r="G14" s="184"/>
      <c r="H14" s="511"/>
      <c r="I14" s="184"/>
      <c r="J14" s="184"/>
      <c r="K14" s="511"/>
      <c r="L14" s="502"/>
      <c r="M14" s="502"/>
    </row>
    <row r="15" spans="1:13" ht="39" customHeight="1" x14ac:dyDescent="0.15">
      <c r="A15" s="195"/>
      <c r="B15" s="192"/>
      <c r="C15" s="185"/>
      <c r="D15" s="10" t="s">
        <v>47</v>
      </c>
      <c r="E15" s="185"/>
      <c r="F15" s="185"/>
      <c r="G15" s="185"/>
      <c r="H15" s="512"/>
      <c r="I15" s="185"/>
      <c r="J15" s="185"/>
      <c r="K15" s="512"/>
      <c r="L15" s="503"/>
      <c r="M15" s="503"/>
    </row>
    <row r="16" spans="1:13" ht="33.75" customHeight="1" x14ac:dyDescent="0.15">
      <c r="A16" s="19" t="s">
        <v>48</v>
      </c>
      <c r="B16" s="56">
        <f>SUM(B6:B15)</f>
        <v>1</v>
      </c>
      <c r="C16" s="56"/>
      <c r="D16" s="5"/>
      <c r="E16" s="5"/>
      <c r="F16" s="5"/>
      <c r="G16" s="10"/>
      <c r="H16" s="56">
        <f>SUM(H7:H15)</f>
        <v>0.63</v>
      </c>
      <c r="I16" s="56">
        <f>SUM(I7:I15)</f>
        <v>0.92999999999999994</v>
      </c>
      <c r="J16" s="56">
        <f>SUM(J7:J15)</f>
        <v>1.1499999999999999</v>
      </c>
      <c r="K16" s="56">
        <f>SUM(K7:K15)</f>
        <v>0.46666666666666667</v>
      </c>
      <c r="L16" s="20">
        <f>SUM(L7:L15)/3</f>
        <v>1.058888888888889</v>
      </c>
      <c r="M16" s="20">
        <f>SUM(M7:M15)</f>
        <v>1.04</v>
      </c>
    </row>
    <row r="17" spans="1:1" ht="29.25" customHeight="1" x14ac:dyDescent="0.15">
      <c r="A17" s="12"/>
    </row>
  </sheetData>
  <mergeCells count="41">
    <mergeCell ref="B2:M2"/>
    <mergeCell ref="A4:G4"/>
    <mergeCell ref="H4:M4"/>
    <mergeCell ref="H5:K5"/>
    <mergeCell ref="M5:M6"/>
    <mergeCell ref="M7:M9"/>
    <mergeCell ref="A6:A9"/>
    <mergeCell ref="B6:B9"/>
    <mergeCell ref="C6:C9"/>
    <mergeCell ref="E6:E9"/>
    <mergeCell ref="F6:F9"/>
    <mergeCell ref="G6:G9"/>
    <mergeCell ref="H7:H9"/>
    <mergeCell ref="I7:I9"/>
    <mergeCell ref="J7:J9"/>
    <mergeCell ref="K7:K9"/>
    <mergeCell ref="L7:L9"/>
    <mergeCell ref="A10:A12"/>
    <mergeCell ref="B10:B12"/>
    <mergeCell ref="C10:C12"/>
    <mergeCell ref="E10:E12"/>
    <mergeCell ref="F10:F12"/>
    <mergeCell ref="M10:M12"/>
    <mergeCell ref="G10:G12"/>
    <mergeCell ref="H10:H12"/>
    <mergeCell ref="I10:I12"/>
    <mergeCell ref="J10:J12"/>
    <mergeCell ref="K10:K12"/>
    <mergeCell ref="L10:L12"/>
    <mergeCell ref="M13:M15"/>
    <mergeCell ref="A13:A15"/>
    <mergeCell ref="B13:B15"/>
    <mergeCell ref="C13:C15"/>
    <mergeCell ref="E13:E15"/>
    <mergeCell ref="F13:F15"/>
    <mergeCell ref="G13:G15"/>
    <mergeCell ref="H13:H15"/>
    <mergeCell ref="I13:I15"/>
    <mergeCell ref="J13:J15"/>
    <mergeCell ref="K13:K15"/>
    <mergeCell ref="L13:L15"/>
  </mergeCells>
  <conditionalFormatting sqref="L7">
    <cfRule type="cellIs" dxfId="0" priority="1" operator="greaterThan">
      <formula>100</formula>
    </cfRule>
  </conditionalFormatting>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5" tint="-0.249977111117893"/>
  </sheetPr>
  <dimension ref="B1:I20"/>
  <sheetViews>
    <sheetView view="pageBreakPreview" zoomScale="71" zoomScaleSheetLayoutView="71" workbookViewId="0">
      <selection activeCell="P13" sqref="P13"/>
    </sheetView>
  </sheetViews>
  <sheetFormatPr baseColWidth="10" defaultColWidth="11.5" defaultRowHeight="15" x14ac:dyDescent="0.2"/>
  <cols>
    <col min="1" max="1" width="3.33203125" customWidth="1"/>
    <col min="2" max="2" width="6.83203125" customWidth="1"/>
    <col min="3" max="3" width="15.6640625" customWidth="1"/>
    <col min="4" max="4" width="19.6640625" customWidth="1"/>
    <col min="8" max="8" width="15.33203125" customWidth="1"/>
    <col min="9" max="9" width="17.83203125" customWidth="1"/>
  </cols>
  <sheetData>
    <row r="1" spans="2:9" ht="25.5" customHeight="1" thickBot="1" x14ac:dyDescent="0.25"/>
    <row r="2" spans="2:9" ht="16" hidden="1" thickBot="1" x14ac:dyDescent="0.25"/>
    <row r="3" spans="2:9" ht="38.25" customHeight="1" thickBot="1" x14ac:dyDescent="0.25">
      <c r="B3" s="543" t="s">
        <v>137</v>
      </c>
      <c r="C3" s="544"/>
      <c r="D3" s="544"/>
      <c r="E3" s="544"/>
      <c r="F3" s="544"/>
      <c r="G3" s="544"/>
      <c r="H3" s="544"/>
      <c r="I3" s="545"/>
    </row>
    <row r="4" spans="2:9" ht="16" thickBot="1" x14ac:dyDescent="0.25">
      <c r="B4" s="541" t="s">
        <v>138</v>
      </c>
      <c r="C4" s="537"/>
      <c r="D4" s="537"/>
      <c r="E4" s="546" t="s">
        <v>139</v>
      </c>
      <c r="F4" s="547"/>
      <c r="G4" s="548"/>
      <c r="H4" s="537" t="s">
        <v>140</v>
      </c>
      <c r="I4" s="538"/>
    </row>
    <row r="5" spans="2:9" ht="16" thickBot="1" x14ac:dyDescent="0.25">
      <c r="B5" s="542"/>
      <c r="C5" s="539"/>
      <c r="D5" s="539"/>
      <c r="E5" s="48">
        <v>1</v>
      </c>
      <c r="F5" s="49">
        <v>2</v>
      </c>
      <c r="G5" s="49">
        <v>3</v>
      </c>
      <c r="H5" s="539"/>
      <c r="I5" s="540"/>
    </row>
    <row r="6" spans="2:9" ht="30.75" customHeight="1" x14ac:dyDescent="0.2">
      <c r="B6" s="47">
        <v>1</v>
      </c>
      <c r="C6" s="533" t="s">
        <v>141</v>
      </c>
      <c r="D6" s="533"/>
      <c r="E6" s="50"/>
      <c r="F6" s="50"/>
      <c r="G6" s="50"/>
      <c r="H6" s="549"/>
      <c r="I6" s="550"/>
    </row>
    <row r="7" spans="2:9" ht="39" customHeight="1" x14ac:dyDescent="0.2">
      <c r="B7" s="46">
        <v>2</v>
      </c>
      <c r="C7" s="534" t="s">
        <v>142</v>
      </c>
      <c r="D7" s="534"/>
      <c r="E7" s="44"/>
      <c r="F7" s="44"/>
      <c r="G7" s="44"/>
      <c r="H7" s="531"/>
      <c r="I7" s="532"/>
    </row>
    <row r="8" spans="2:9" ht="30" customHeight="1" x14ac:dyDescent="0.2">
      <c r="B8" s="46">
        <v>3</v>
      </c>
      <c r="C8" s="534" t="s">
        <v>143</v>
      </c>
      <c r="D8" s="534"/>
      <c r="E8" s="44"/>
      <c r="F8" s="44"/>
      <c r="G8" s="44"/>
      <c r="H8" s="531"/>
      <c r="I8" s="532"/>
    </row>
    <row r="9" spans="2:9" ht="34.5" customHeight="1" x14ac:dyDescent="0.2">
      <c r="B9" s="46">
        <v>4</v>
      </c>
      <c r="C9" s="534" t="s">
        <v>144</v>
      </c>
      <c r="D9" s="534"/>
      <c r="E9" s="44"/>
      <c r="F9" s="44"/>
      <c r="G9" s="44"/>
      <c r="H9" s="531"/>
      <c r="I9" s="532"/>
    </row>
    <row r="10" spans="2:9" ht="30.75" customHeight="1" x14ac:dyDescent="0.2">
      <c r="B10" s="46">
        <v>5</v>
      </c>
      <c r="C10" s="534" t="s">
        <v>145</v>
      </c>
      <c r="D10" s="534"/>
      <c r="E10" s="44"/>
      <c r="F10" s="44"/>
      <c r="G10" s="44"/>
      <c r="H10" s="531"/>
      <c r="I10" s="532"/>
    </row>
    <row r="11" spans="2:9" ht="33.75" customHeight="1" x14ac:dyDescent="0.2">
      <c r="B11" s="46">
        <v>6</v>
      </c>
      <c r="C11" s="534" t="s">
        <v>146</v>
      </c>
      <c r="D11" s="534"/>
      <c r="E11" s="44"/>
      <c r="F11" s="44"/>
      <c r="G11" s="44"/>
      <c r="H11" s="531"/>
      <c r="I11" s="532"/>
    </row>
    <row r="12" spans="2:9" ht="25.5" customHeight="1" x14ac:dyDescent="0.2">
      <c r="B12" s="46">
        <v>7</v>
      </c>
      <c r="C12" s="534" t="s">
        <v>147</v>
      </c>
      <c r="D12" s="534"/>
      <c r="E12" s="45"/>
      <c r="F12" s="45"/>
      <c r="G12" s="45"/>
      <c r="H12" s="535"/>
      <c r="I12" s="536"/>
    </row>
    <row r="13" spans="2:9" ht="46.5" customHeight="1" x14ac:dyDescent="0.2">
      <c r="B13" s="46">
        <v>8</v>
      </c>
      <c r="C13" s="534" t="s">
        <v>148</v>
      </c>
      <c r="D13" s="534"/>
      <c r="E13" s="45"/>
      <c r="F13" s="45"/>
      <c r="G13" s="45"/>
      <c r="H13" s="535"/>
      <c r="I13" s="536"/>
    </row>
    <row r="14" spans="2:9" ht="30.75" customHeight="1" x14ac:dyDescent="0.2">
      <c r="B14" s="46">
        <v>9</v>
      </c>
      <c r="C14" s="534" t="s">
        <v>149</v>
      </c>
      <c r="D14" s="534"/>
      <c r="E14" s="45"/>
      <c r="F14" s="45"/>
      <c r="G14" s="45"/>
      <c r="H14" s="535"/>
      <c r="I14" s="536"/>
    </row>
    <row r="15" spans="2:9" x14ac:dyDescent="0.2">
      <c r="B15" s="46">
        <v>10</v>
      </c>
      <c r="C15" s="534"/>
      <c r="D15" s="534"/>
      <c r="E15" s="45"/>
      <c r="F15" s="45"/>
      <c r="G15" s="45"/>
      <c r="H15" s="535"/>
      <c r="I15" s="536"/>
    </row>
    <row r="16" spans="2:9" x14ac:dyDescent="0.2">
      <c r="B16" s="46">
        <v>11</v>
      </c>
      <c r="C16" s="534"/>
      <c r="D16" s="534"/>
      <c r="E16" s="45"/>
      <c r="F16" s="45"/>
      <c r="G16" s="45"/>
      <c r="H16" s="535"/>
      <c r="I16" s="536"/>
    </row>
    <row r="17" spans="2:9" x14ac:dyDescent="0.2">
      <c r="B17" s="46">
        <v>12</v>
      </c>
      <c r="C17" s="534"/>
      <c r="D17" s="534"/>
      <c r="E17" s="45"/>
      <c r="F17" s="45"/>
      <c r="G17" s="45"/>
      <c r="H17" s="535"/>
      <c r="I17" s="536"/>
    </row>
    <row r="18" spans="2:9" ht="16" thickBot="1" x14ac:dyDescent="0.25"/>
    <row r="19" spans="2:9" ht="11.25" customHeight="1" thickBot="1" x14ac:dyDescent="0.25">
      <c r="B19" s="530" t="s">
        <v>150</v>
      </c>
      <c r="C19" s="530"/>
      <c r="D19" s="530"/>
      <c r="E19" s="530"/>
      <c r="F19" s="530"/>
      <c r="G19" s="530"/>
      <c r="H19" s="530"/>
      <c r="I19" s="530"/>
    </row>
    <row r="20" spans="2:9" ht="6.75" customHeight="1" thickBot="1" x14ac:dyDescent="0.25">
      <c r="B20" s="530"/>
      <c r="C20" s="530"/>
      <c r="D20" s="530"/>
      <c r="E20" s="530"/>
      <c r="F20" s="530"/>
      <c r="G20" s="530"/>
      <c r="H20" s="530"/>
      <c r="I20" s="530"/>
    </row>
  </sheetData>
  <mergeCells count="29">
    <mergeCell ref="H12:I12"/>
    <mergeCell ref="H10:I10"/>
    <mergeCell ref="C11:D11"/>
    <mergeCell ref="C12:D12"/>
    <mergeCell ref="H8:I8"/>
    <mergeCell ref="H9:I9"/>
    <mergeCell ref="H11:I11"/>
    <mergeCell ref="C10:D10"/>
    <mergeCell ref="H4:I5"/>
    <mergeCell ref="B4:D5"/>
    <mergeCell ref="B3:I3"/>
    <mergeCell ref="E4:G4"/>
    <mergeCell ref="H6:I6"/>
    <mergeCell ref="B19:I20"/>
    <mergeCell ref="H7:I7"/>
    <mergeCell ref="C6:D6"/>
    <mergeCell ref="C7:D7"/>
    <mergeCell ref="C8:D8"/>
    <mergeCell ref="C9:D9"/>
    <mergeCell ref="H13:I13"/>
    <mergeCell ref="H14:I14"/>
    <mergeCell ref="C17:D17"/>
    <mergeCell ref="H17:I17"/>
    <mergeCell ref="H15:I15"/>
    <mergeCell ref="H16:I16"/>
    <mergeCell ref="C13:D13"/>
    <mergeCell ref="C14:D14"/>
    <mergeCell ref="C15:D15"/>
    <mergeCell ref="C16:D16"/>
  </mergeCells>
  <pageMargins left="0.7" right="0.7" top="0.75" bottom="0.75" header="0.3" footer="0.3"/>
  <pageSetup scale="80" orientation="portrait"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D21"/>
  <sheetViews>
    <sheetView workbookViewId="0">
      <selection activeCell="D6" sqref="D6"/>
    </sheetView>
  </sheetViews>
  <sheetFormatPr baseColWidth="10" defaultColWidth="11.5" defaultRowHeight="15" x14ac:dyDescent="0.2"/>
  <cols>
    <col min="2" max="2" width="20.5" customWidth="1"/>
    <col min="3" max="3" width="38.33203125" customWidth="1"/>
    <col min="4" max="4" width="48.6640625" customWidth="1"/>
  </cols>
  <sheetData>
    <row r="2" spans="2:4" x14ac:dyDescent="0.2">
      <c r="B2" s="558" t="s">
        <v>151</v>
      </c>
      <c r="C2" s="33" t="s">
        <v>2</v>
      </c>
    </row>
    <row r="3" spans="2:4" x14ac:dyDescent="0.2">
      <c r="B3" s="558"/>
      <c r="C3" s="34" t="s">
        <v>152</v>
      </c>
    </row>
    <row r="4" spans="2:4" x14ac:dyDescent="0.2">
      <c r="B4" s="558"/>
      <c r="C4" s="34" t="s">
        <v>153</v>
      </c>
    </row>
    <row r="5" spans="2:4" x14ac:dyDescent="0.2">
      <c r="B5" s="558"/>
      <c r="C5" s="34" t="s">
        <v>154</v>
      </c>
    </row>
    <row r="6" spans="2:4" x14ac:dyDescent="0.2">
      <c r="B6" s="558"/>
      <c r="C6" s="556" t="s">
        <v>155</v>
      </c>
    </row>
    <row r="7" spans="2:4" x14ac:dyDescent="0.2">
      <c r="B7" s="558"/>
      <c r="C7" s="557"/>
    </row>
    <row r="8" spans="2:4" ht="135.75" customHeight="1" x14ac:dyDescent="0.2">
      <c r="B8" s="551" t="s">
        <v>14</v>
      </c>
      <c r="C8" s="36" t="s">
        <v>18</v>
      </c>
      <c r="D8" s="38" t="s">
        <v>156</v>
      </c>
    </row>
    <row r="9" spans="2:4" ht="106.5" customHeight="1" x14ac:dyDescent="0.2">
      <c r="B9" s="552"/>
      <c r="C9" s="37" t="s">
        <v>19</v>
      </c>
      <c r="D9" s="39" t="s">
        <v>157</v>
      </c>
    </row>
    <row r="10" spans="2:4" ht="48" x14ac:dyDescent="0.2">
      <c r="B10" s="552"/>
      <c r="C10" s="36" t="s">
        <v>20</v>
      </c>
      <c r="D10" s="39" t="s">
        <v>158</v>
      </c>
    </row>
    <row r="11" spans="2:4" ht="32" x14ac:dyDescent="0.2">
      <c r="B11" s="552"/>
      <c r="C11" s="36" t="s">
        <v>21</v>
      </c>
      <c r="D11" s="40" t="s">
        <v>159</v>
      </c>
    </row>
    <row r="12" spans="2:4" ht="80" x14ac:dyDescent="0.2">
      <c r="B12" s="552"/>
      <c r="C12" s="36" t="s">
        <v>22</v>
      </c>
      <c r="D12" s="40" t="s">
        <v>160</v>
      </c>
    </row>
    <row r="13" spans="2:4" ht="51.75" customHeight="1" x14ac:dyDescent="0.2">
      <c r="B13" s="552"/>
      <c r="C13" s="36" t="s">
        <v>23</v>
      </c>
      <c r="D13" s="41" t="s">
        <v>161</v>
      </c>
    </row>
    <row r="14" spans="2:4" ht="48" customHeight="1" x14ac:dyDescent="0.2">
      <c r="B14" s="552"/>
      <c r="C14" s="36" t="s">
        <v>162</v>
      </c>
    </row>
    <row r="15" spans="2:4" ht="39" customHeight="1" x14ac:dyDescent="0.2">
      <c r="B15" s="553"/>
      <c r="C15" s="36" t="s">
        <v>163</v>
      </c>
    </row>
    <row r="16" spans="2:4" ht="39" customHeight="1" x14ac:dyDescent="0.2">
      <c r="B16" s="554" t="s">
        <v>164</v>
      </c>
      <c r="C16" s="35" t="s">
        <v>102</v>
      </c>
    </row>
    <row r="17" spans="2:3" x14ac:dyDescent="0.2">
      <c r="B17" s="555"/>
      <c r="C17" s="35" t="s">
        <v>165</v>
      </c>
    </row>
    <row r="18" spans="2:3" x14ac:dyDescent="0.2">
      <c r="B18" s="555"/>
      <c r="C18" s="42" t="s">
        <v>104</v>
      </c>
    </row>
    <row r="19" spans="2:3" x14ac:dyDescent="0.2">
      <c r="B19" s="555"/>
      <c r="C19" s="42" t="s">
        <v>105</v>
      </c>
    </row>
    <row r="20" spans="2:3" x14ac:dyDescent="0.2">
      <c r="B20" s="555"/>
      <c r="C20" s="42" t="s">
        <v>166</v>
      </c>
    </row>
    <row r="21" spans="2:3" x14ac:dyDescent="0.2">
      <c r="B21" s="555"/>
      <c r="C21" s="42" t="s">
        <v>167</v>
      </c>
    </row>
  </sheetData>
  <mergeCells count="4">
    <mergeCell ref="B8:B15"/>
    <mergeCell ref="B16:B21"/>
    <mergeCell ref="C6:C7"/>
    <mergeCell ref="B2:B7"/>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364454E78071C0459250C931E6372AB4" ma:contentTypeVersion="11" ma:contentTypeDescription="Crear nuevo documento." ma:contentTypeScope="" ma:versionID="90bcc038fac5bcb535342d9d90d74c18">
  <xsd:schema xmlns:xsd="http://www.w3.org/2001/XMLSchema" xmlns:xs="http://www.w3.org/2001/XMLSchema" xmlns:p="http://schemas.microsoft.com/office/2006/metadata/properties" xmlns:ns3="e005b361-1b45-4344-bcf3-bcf64b9ffc1f" xmlns:ns4="3a6ebed4-ca78-4498-ac91-6b1043cf37bf" targetNamespace="http://schemas.microsoft.com/office/2006/metadata/properties" ma:root="true" ma:fieldsID="135230dc8f13cd608f581259e65a9b13" ns3:_="" ns4:_="">
    <xsd:import namespace="e005b361-1b45-4344-bcf3-bcf64b9ffc1f"/>
    <xsd:import namespace="3a6ebed4-ca78-4498-ac91-6b1043cf37bf"/>
    <xsd:element name="properties">
      <xsd:complexType>
        <xsd:sequence>
          <xsd:element name="documentManagement">
            <xsd:complexType>
              <xsd:all>
                <xsd:element ref="ns3:MediaServiceMetadata" minOccurs="0"/>
                <xsd:element ref="ns3:MediaServiceFastMetadata" minOccurs="0"/>
                <xsd:element ref="ns3:MediaServiceAutoTags" minOccurs="0"/>
                <xsd:element ref="ns4:SharedWithUsers" minOccurs="0"/>
                <xsd:element ref="ns4:SharedWithDetails" minOccurs="0"/>
                <xsd:element ref="ns4:SharingHintHash" minOccurs="0"/>
                <xsd:element ref="ns3:MediaServiceOCR"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05b361-1b45-4344-bcf3-bcf64b9ffc1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a6ebed4-ca78-4498-ac91-6b1043cf37bf" elementFormDefault="qualified">
    <xsd:import namespace="http://schemas.microsoft.com/office/2006/documentManagement/types"/>
    <xsd:import namespace="http://schemas.microsoft.com/office/infopath/2007/PartnerControls"/>
    <xsd:element name="SharedWithUsers" ma:index="11"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Detalles de uso compartido" ma:internalName="SharedWithDetails" ma:readOnly="true">
      <xsd:simpleType>
        <xsd:restriction base="dms:Note">
          <xsd:maxLength value="255"/>
        </xsd:restriction>
      </xsd:simpleType>
    </xsd:element>
    <xsd:element name="SharingHintHash" ma:index="13"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20DCF19-EACF-426F-9969-2CB170FF1E15}">
  <ds:schemaRefs>
    <ds:schemaRef ds:uri="http://schemas.microsoft.com/sharepoint/v3/contenttype/forms"/>
  </ds:schemaRefs>
</ds:datastoreItem>
</file>

<file path=customXml/itemProps2.xml><?xml version="1.0" encoding="utf-8"?>
<ds:datastoreItem xmlns:ds="http://schemas.openxmlformats.org/officeDocument/2006/customXml" ds:itemID="{84EE9319-DB54-4F9B-A90A-949AA33C46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05b361-1b45-4344-bcf3-bcf64b9ffc1f"/>
    <ds:schemaRef ds:uri="3a6ebed4-ca78-4498-ac91-6b1043cf37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1C78106-F403-430B-B850-41F666563853}">
  <ds:schemaRefs>
    <ds:schemaRef ds:uri="http://schemas.microsoft.com/office/2006/documentManagement/types"/>
    <ds:schemaRef ds:uri="http://purl.org/dc/elements/1.1/"/>
    <ds:schemaRef ds:uri="http://purl.org/dc/dcmitype/"/>
    <ds:schemaRef ds:uri="http://schemas.openxmlformats.org/package/2006/metadata/core-properties"/>
    <ds:schemaRef ds:uri="http://www.w3.org/XML/1998/namespace"/>
    <ds:schemaRef ds:uri="http://schemas.microsoft.com/office/infopath/2007/PartnerControls"/>
    <ds:schemaRef ds:uri="http://purl.org/dc/terms/"/>
    <ds:schemaRef ds:uri="3a6ebed4-ca78-4498-ac91-6b1043cf37bf"/>
    <ds:schemaRef ds:uri="e005b361-1b45-4344-bcf3-bcf64b9ffc1f"/>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12</vt:i4>
      </vt:variant>
      <vt:variant>
        <vt:lpstr>Rangos con nombre</vt:lpstr>
      </vt:variant>
      <vt:variant>
        <vt:i4>6</vt:i4>
      </vt:variant>
    </vt:vector>
  </HeadingPairs>
  <TitlesOfParts>
    <vt:vector size="18" baseType="lpstr">
      <vt:lpstr>Concertacion </vt:lpstr>
      <vt:lpstr>Compromisos Gerenciales</vt:lpstr>
      <vt:lpstr>instructivo de diligenciamiento</vt:lpstr>
      <vt:lpstr>Competencias</vt:lpstr>
      <vt:lpstr>instructivo competencias</vt:lpstr>
      <vt:lpstr>SG SST</vt:lpstr>
      <vt:lpstr>Seguimiento 2</vt:lpstr>
      <vt:lpstr>Seguimiento 3</vt:lpstr>
      <vt:lpstr>Seguimiento 4</vt:lpstr>
      <vt:lpstr>Final</vt:lpstr>
      <vt:lpstr>Componente de Gestion Adicional</vt:lpstr>
      <vt:lpstr>Instructivo</vt:lpstr>
      <vt:lpstr>Competencias!Área_de_impresión</vt:lpstr>
      <vt:lpstr>'Componente de Gestion Adicional'!Área_de_impresión</vt:lpstr>
      <vt:lpstr>'Compromisos Gerenciales'!Área_de_impresión</vt:lpstr>
      <vt:lpstr>'instructivo competencias'!Área_de_impresión</vt:lpstr>
      <vt:lpstr>'instructivo de diligenciamiento'!Área_de_impresión</vt:lpstr>
      <vt:lpstr>'SG SST'!Área_de_impresión</vt:lpstr>
    </vt:vector>
  </TitlesOfParts>
  <Manager/>
  <Company>Departamento Administrativo de la Función Pública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Anexo_1_Concertación_seguimiento_retroalimentación_y_evaluación_de_compromisos_gerenciales</dc:title>
  <dc:subject/>
  <dc:creator>Jeimy Paola Ortiz Gracia</dc:creator>
  <cp:keywords>servidores públicos,gerentes,gobierno</cp:keywords>
  <dc:description/>
  <cp:lastModifiedBy>Microsoft Office User</cp:lastModifiedBy>
  <cp:revision/>
  <cp:lastPrinted>2021-05-21T15:38:31Z</cp:lastPrinted>
  <dcterms:created xsi:type="dcterms:W3CDTF">2014-03-17T17:12:16Z</dcterms:created>
  <dcterms:modified xsi:type="dcterms:W3CDTF">2024-11-28T22:11:39Z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0x010100364454E78071C0459250C931E6372AB4</vt:lpwstr>
  </property>
</Properties>
</file>